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G10" i="2"/>
  <c r="AE10" i="2"/>
  <c r="AC10" i="2"/>
  <c r="AA10" i="2"/>
  <c r="Y10" i="2"/>
  <c r="W10" i="2"/>
  <c r="U10" i="2"/>
  <c r="S10" i="2"/>
  <c r="Q10" i="2"/>
  <c r="O10" i="2"/>
  <c r="AK10" i="2" s="1"/>
  <c r="J10" i="2" s="1"/>
  <c r="C4" i="1"/>
  <c r="N10" i="2" l="1"/>
  <c r="E4" i="1"/>
  <c r="E38" i="1" s="1"/>
  <c r="C38" i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<sst xmlns="http://schemas.openxmlformats.org/spreadsheetml/2006/main" count="237" uniqueCount="121">
  <si>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</si>
  <si>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</si>
  <si>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</si>
  <si>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</si>
  <si>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</si>
  <si>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</si>
  <si>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</si>
  <si>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</si>
  <si>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</si>
  <si>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</si>
  <si>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</si>
  <si>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</si>
  <si>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</si>
  <si>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</si>
  <si>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</si>
  <si>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</si>
  <si>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</si>
  <si>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</si>
  <si>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</si>
  <si>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</si>
  <si>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</si>
  <si>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</si>
  <si>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</si>
  <si>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</si>
  <si>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</si>
  <si>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</si>
  <si>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</si>
  <si>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</si>
  <si>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</si>
  <si>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</si>
  <si>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</si>
  <si>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</si>
  <si>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</si>
  <si>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</si>
  <si>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</si>
  <si>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</si>
  <si>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</si>
  <si>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</si>
  <si>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</si>
  <si>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</si>
  <si>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</si>
  <si>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</si>
  <si>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</si>
  <si>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</si>
  <si>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</si>
  <si>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</si>
  <si>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</si>
  <si>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</si>
  <si>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</si>
  <si>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</si>
  <si>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</si>
  <si>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</si>
  <si>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</si>
  <si>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</si>
  <si>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</si>
  <si>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</si>
  <si>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</si>
  <si>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</si>
  <si>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</si>
  <si>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</si>
  <si>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</si>
  <si>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</si>
  <si>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</si>
  <si>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</si>
  <si>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</si>
  <si>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</si>
  <si>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</si>
  <si>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</si>
  <si>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</si>
  <si>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</si>
  <si>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</si>
  <si>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</si>
  <si>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</si>
  <si>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</si>
  <si>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</si>
  <si>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</si>
  <si>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</si>
  <si>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</si>
  <si>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</si>
  <si>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</si>
  <si>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</si>
  <si>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</si>
  <si>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</si>
  <si>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</si>
  <si>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</si>
  <si>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</si>
  <si>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</si>
  <si>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</si>
  <si>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</si>
  <si>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</si>
  <si>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</si>
  <si>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</si>
  <si>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</si>
  <si>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</si>
  <si>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</si>
  <si>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</si>
  <si>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</si>
  <si>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</si>
  <si>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</si>
  <si>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</si>
  <si>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</si>
  <si>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</si>
  <si>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</si>
  <si>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</si>
  <si>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</si>
  <si>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</si>
  <si>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</si>
  <si>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</si>
  <si>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</si>
  <si>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</si>
  <si>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</si>
  <si>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</si>
  <si>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</si>
  <si>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</si>
  <si>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</si>
  <si>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</si>
  <si>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г. Псков</t>
  </si>
  <si>
    <t>Разработка проектной документации на капитальный ремонт  фасада</t>
  </si>
  <si>
    <t>Разработка проектной документации на капитальный ремонт фасада</t>
  </si>
  <si>
    <t>Коммисаровский пер.</t>
  </si>
  <si>
    <t>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</si>
</sst>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6.5"/>
      <color theme="4" tint="-0.499984740745262"/>
      <name val="Times New Roman"/>
      <family val="1"/>
      <charset val="204"/>
    </font>
    <font>
      <sz val="8"/>
      <color theme="4" tint="-0.499984740745262"/>
      <name val="Times New Roman"/>
      <family val="1"/>
      <charset val="204"/>
    </font>
    <font>
      <sz val="6"/>
      <color theme="4" tint="-0.499984740745262"/>
      <name val="Times New Roman"/>
      <family val="1"/>
      <charset val="204"/>
    </font>
    <font>
      <b/>
      <sz val="6.5"/>
      <color theme="4" tint="-0.499984740745262"/>
      <name val="Times New Roman"/>
      <family val="1"/>
      <charset val="204"/>
    </font>
    <font>
      <sz val="11"/>
      <color theme="4" tint="-0.49998474074526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5" fillId="4" borderId="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left" vertical="center" wrapText="1"/>
    </xf>
    <xf numFmtId="0" fontId="25" fillId="4" borderId="3" xfId="0" applyFont="1" applyFill="1" applyBorder="1" applyAlignment="1">
      <alignment vertical="center" wrapText="1"/>
    </xf>
    <xf numFmtId="49" fontId="25" fillId="4" borderId="4" xfId="0" applyNumberFormat="1" applyFont="1" applyFill="1" applyBorder="1" applyAlignment="1">
      <alignment vertical="center" wrapText="1"/>
    </xf>
    <xf numFmtId="4" fontId="25" fillId="4" borderId="3" xfId="0" applyNumberFormat="1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vertical="center" wrapText="1"/>
    </xf>
    <xf numFmtId="4" fontId="26" fillId="4" borderId="3" xfId="0" applyNumberFormat="1" applyFont="1" applyFill="1" applyBorder="1" applyAlignment="1">
      <alignment horizontal="center" vertical="center" wrapText="1"/>
    </xf>
    <xf numFmtId="2" fontId="25" fillId="4" borderId="3" xfId="0" applyNumberFormat="1" applyFont="1" applyFill="1" applyBorder="1" applyAlignment="1">
      <alignment horizontal="center" vertical="center" wrapText="1"/>
    </xf>
    <xf numFmtId="4" fontId="27" fillId="4" borderId="3" xfId="0" applyNumberFormat="1" applyFont="1" applyFill="1" applyBorder="1" applyAlignment="1">
      <alignment horizontal="center" vertical="center" wrapText="1"/>
    </xf>
    <xf numFmtId="2" fontId="27" fillId="4" borderId="3" xfId="0" applyNumberFormat="1" applyFont="1" applyFill="1" applyBorder="1" applyAlignment="1">
      <alignment horizontal="center" vertical="center" wrapText="1"/>
    </xf>
    <xf numFmtId="4" fontId="28" fillId="4" borderId="3" xfId="0" applyNumberFormat="1" applyFont="1" applyFill="1" applyBorder="1" applyAlignment="1">
      <alignment horizontal="center" vertical="center" wrapText="1"/>
    </xf>
    <xf numFmtId="4" fontId="25" fillId="4" borderId="3" xfId="0" applyNumberFormat="1" applyFont="1" applyFill="1" applyBorder="1"/>
    <xf numFmtId="0" fontId="29" fillId="4" borderId="0" xfId="0" applyFont="1" applyFill="1"/>
    <xf numFmtId="0" fontId="22" fillId="0" borderId="0" xfId="0" applyFont="1" applyAlignment="1">
      <alignment horizontal="right"/>
    </xf>
    <xf numFmtId="0" fontId="2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175" zoomScaleNormal="175" workbookViewId="0">
      <selection activeCell="C4" sqref="C4"/>
    </sheetView>
  </sheetViews>
  <sheetFormatPr defaultColWidth="8.85546875" defaultRowHeight="11.25" x14ac:dyDescent="0.2"/>
  <cols>
    <col min="1" max="1" width="10.42578125" style="27" customWidth="1"/>
    <col min="2" max="2" width="2.28515625" style="27" customWidth="1"/>
    <col min="3" max="3" width="11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73" t="s">
        <v>115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4" ht="9.75" customHeight="1" x14ac:dyDescent="0.2">
      <c r="A2" s="68" t="s">
        <v>13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4" ht="19.5" customHeight="1" x14ac:dyDescent="0.2">
      <c r="A3" s="38" t="s">
        <v>110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9" customHeight="1" x14ac:dyDescent="0.2">
      <c r="A4" s="27" t="str">
        <f>'исходные данные'!B10</f>
        <v>г. Псков</v>
      </c>
      <c r="B4" s="162" t="s">
        <v>107</v>
      </c>
      <c r="C4" s="163" t="str">
        <f>'исходные данные'!C10</f>
        <v>Коммисаровский пер.</v>
      </c>
      <c r="D4" s="36" t="s">
        <v>106</v>
      </c>
      <c r="E4" s="35" t="str">
        <f>'исходные данные'!D10</f>
        <v>7А</v>
      </c>
    </row>
    <row r="5" spans="1:14" ht="21" customHeight="1" x14ac:dyDescent="0.2">
      <c r="A5" s="69" t="s">
        <v>113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27" customHeight="1" x14ac:dyDescent="0.2">
      <c r="A6" s="28" t="s">
        <v>14</v>
      </c>
      <c r="B6" s="43" t="s">
        <v>15</v>
      </c>
      <c r="C6" s="43"/>
      <c r="D6" s="43"/>
      <c r="E6" s="43"/>
      <c r="F6" s="43"/>
      <c r="G6" s="43"/>
      <c r="H6" s="70" t="s">
        <v>112</v>
      </c>
      <c r="I6" s="70"/>
      <c r="J6" s="70"/>
      <c r="K6" s="70"/>
      <c r="L6" s="70"/>
      <c r="M6" s="71" t="s">
        <v>17</v>
      </c>
      <c r="N6" s="72"/>
    </row>
    <row r="7" spans="1:14" ht="10.5" customHeight="1" x14ac:dyDescent="0.2">
      <c r="A7" s="29">
        <v>1</v>
      </c>
      <c r="B7" s="66" t="s">
        <v>19</v>
      </c>
      <c r="C7" s="66"/>
      <c r="D7" s="66"/>
      <c r="E7" s="66"/>
      <c r="F7" s="66"/>
      <c r="G7" s="66"/>
      <c r="H7" s="67">
        <f>'исходные данные'!O10</f>
        <v>0</v>
      </c>
      <c r="I7" s="67"/>
      <c r="J7" s="67"/>
      <c r="K7" s="67"/>
      <c r="L7" s="67"/>
      <c r="M7" s="76" t="s">
        <v>114</v>
      </c>
      <c r="N7" s="77"/>
    </row>
    <row r="8" spans="1:14" ht="10.5" customHeight="1" x14ac:dyDescent="0.2">
      <c r="A8" s="29">
        <v>2</v>
      </c>
      <c r="B8" s="62" t="s">
        <v>21</v>
      </c>
      <c r="C8" s="63"/>
      <c r="D8" s="63"/>
      <c r="E8" s="63"/>
      <c r="F8" s="63"/>
      <c r="G8" s="63"/>
      <c r="H8" s="57">
        <f>'исходные данные'!Q10</f>
        <v>0</v>
      </c>
      <c r="I8" s="58"/>
      <c r="J8" s="58"/>
      <c r="K8" s="58"/>
      <c r="L8" s="59"/>
      <c r="M8" s="76" t="s">
        <v>114</v>
      </c>
      <c r="N8" s="77"/>
    </row>
    <row r="9" spans="1:14" ht="10.5" customHeight="1" x14ac:dyDescent="0.2">
      <c r="A9" s="29">
        <v>3</v>
      </c>
      <c r="B9" s="66" t="s">
        <v>23</v>
      </c>
      <c r="C9" s="66"/>
      <c r="D9" s="66"/>
      <c r="E9" s="66"/>
      <c r="F9" s="66"/>
      <c r="G9" s="66"/>
      <c r="H9" s="67">
        <f>'исходные данные'!S10</f>
        <v>32917225.059999995</v>
      </c>
      <c r="I9" s="67"/>
      <c r="J9" s="67"/>
      <c r="K9" s="67"/>
      <c r="L9" s="67"/>
      <c r="M9" s="74" t="s">
        <v>114</v>
      </c>
      <c r="N9" s="75"/>
    </row>
    <row r="10" spans="1:14" ht="10.5" customHeight="1" x14ac:dyDescent="0.2">
      <c r="A10" s="29">
        <v>4</v>
      </c>
      <c r="B10" s="62" t="s">
        <v>83</v>
      </c>
      <c r="C10" s="63"/>
      <c r="D10" s="63"/>
      <c r="E10" s="63"/>
      <c r="F10" s="63"/>
      <c r="G10" s="63"/>
      <c r="H10" s="57">
        <f>'исходные данные'!U10</f>
        <v>0</v>
      </c>
      <c r="I10" s="58"/>
      <c r="J10" s="58"/>
      <c r="K10" s="58"/>
      <c r="L10" s="59"/>
      <c r="M10" s="76" t="s">
        <v>114</v>
      </c>
      <c r="N10" s="77"/>
    </row>
    <row r="11" spans="1:14" ht="10.5" customHeight="1" x14ac:dyDescent="0.2">
      <c r="A11" s="29">
        <v>5</v>
      </c>
      <c r="B11" s="62" t="s">
        <v>27</v>
      </c>
      <c r="C11" s="63"/>
      <c r="D11" s="63"/>
      <c r="E11" s="63"/>
      <c r="F11" s="63"/>
      <c r="G11" s="63"/>
      <c r="H11" s="57">
        <f>'исходные данные'!W10</f>
        <v>0</v>
      </c>
      <c r="I11" s="58"/>
      <c r="J11" s="58"/>
      <c r="K11" s="58"/>
      <c r="L11" s="59"/>
      <c r="M11" s="76" t="s">
        <v>114</v>
      </c>
      <c r="N11" s="77"/>
    </row>
    <row r="12" spans="1:14" ht="10.5" customHeight="1" x14ac:dyDescent="0.2">
      <c r="A12" s="29">
        <v>6</v>
      </c>
      <c r="B12" s="62" t="s">
        <v>29</v>
      </c>
      <c r="C12" s="63"/>
      <c r="D12" s="63"/>
      <c r="E12" s="63"/>
      <c r="F12" s="63"/>
      <c r="G12" s="63"/>
      <c r="H12" s="57">
        <f>'исходные данные'!Y10</f>
        <v>0</v>
      </c>
      <c r="I12" s="58"/>
      <c r="J12" s="58"/>
      <c r="K12" s="58"/>
      <c r="L12" s="59"/>
      <c r="M12" s="76" t="s">
        <v>114</v>
      </c>
      <c r="N12" s="77"/>
    </row>
    <row r="13" spans="1:14" ht="10.5" customHeight="1" x14ac:dyDescent="0.2">
      <c r="A13" s="29">
        <v>7</v>
      </c>
      <c r="B13" s="62" t="s">
        <v>31</v>
      </c>
      <c r="C13" s="63"/>
      <c r="D13" s="63"/>
      <c r="E13" s="63"/>
      <c r="F13" s="63"/>
      <c r="G13" s="63"/>
      <c r="H13" s="57">
        <f>'исходные данные'!AA10</f>
        <v>0</v>
      </c>
      <c r="I13" s="58"/>
      <c r="J13" s="58"/>
      <c r="K13" s="58"/>
      <c r="L13" s="59"/>
      <c r="M13" s="76" t="s">
        <v>114</v>
      </c>
      <c r="N13" s="77"/>
    </row>
    <row r="14" spans="1:14" ht="10.5" customHeight="1" x14ac:dyDescent="0.2">
      <c r="A14" s="29">
        <v>8</v>
      </c>
      <c r="B14" s="62" t="s">
        <v>41</v>
      </c>
      <c r="C14" s="63"/>
      <c r="D14" s="63"/>
      <c r="E14" s="63"/>
      <c r="F14" s="63"/>
      <c r="G14" s="63"/>
      <c r="H14" s="57">
        <f>'исходные данные'!AC10</f>
        <v>0</v>
      </c>
      <c r="I14" s="58"/>
      <c r="J14" s="58"/>
      <c r="K14" s="58"/>
      <c r="L14" s="59"/>
      <c r="M14" s="76" t="s">
        <v>114</v>
      </c>
      <c r="N14" s="77"/>
    </row>
    <row r="15" spans="1:14" ht="10.5" customHeight="1" x14ac:dyDescent="0.2">
      <c r="A15" s="29">
        <v>9</v>
      </c>
      <c r="B15" s="62" t="s">
        <v>35</v>
      </c>
      <c r="C15" s="63"/>
      <c r="D15" s="63"/>
      <c r="E15" s="63"/>
      <c r="F15" s="63"/>
      <c r="G15" s="63"/>
      <c r="H15" s="57">
        <f>'исходные данные'!AE10</f>
        <v>0</v>
      </c>
      <c r="I15" s="58"/>
      <c r="J15" s="58"/>
      <c r="K15" s="58"/>
      <c r="L15" s="59"/>
      <c r="M15" s="76" t="s">
        <v>114</v>
      </c>
      <c r="N15" s="77"/>
    </row>
    <row r="16" spans="1:14" ht="10.5" customHeight="1" x14ac:dyDescent="0.2">
      <c r="A16" s="29">
        <v>10</v>
      </c>
      <c r="B16" s="62" t="s">
        <v>84</v>
      </c>
      <c r="C16" s="63"/>
      <c r="D16" s="63"/>
      <c r="E16" s="63"/>
      <c r="F16" s="63"/>
      <c r="G16" s="63"/>
      <c r="H16" s="57">
        <f>'исходные данные'!AG10</f>
        <v>0</v>
      </c>
      <c r="I16" s="58"/>
      <c r="J16" s="58"/>
      <c r="K16" s="58"/>
      <c r="L16" s="59"/>
      <c r="M16" s="76" t="s">
        <v>114</v>
      </c>
      <c r="N16" s="77"/>
    </row>
    <row r="17" spans="1:14" ht="18.75" customHeight="1" x14ac:dyDescent="0.2">
      <c r="A17" s="29">
        <v>11</v>
      </c>
      <c r="B17" s="55" t="s">
        <v>117</v>
      </c>
      <c r="C17" s="56"/>
      <c r="D17" s="56"/>
      <c r="E17" s="56"/>
      <c r="F17" s="56"/>
      <c r="G17" s="56"/>
      <c r="H17" s="57">
        <f>'исходные данные'!AI10</f>
        <v>565015.5</v>
      </c>
      <c r="I17" s="58"/>
      <c r="J17" s="58"/>
      <c r="K17" s="58"/>
      <c r="L17" s="59"/>
      <c r="M17" s="74" t="s">
        <v>114</v>
      </c>
      <c r="N17" s="75"/>
    </row>
    <row r="18" spans="1:14" ht="10.5" customHeight="1" x14ac:dyDescent="0.2">
      <c r="A18" s="29">
        <v>12</v>
      </c>
      <c r="B18" s="62" t="s">
        <v>79</v>
      </c>
      <c r="C18" s="63"/>
      <c r="D18" s="63"/>
      <c r="E18" s="63"/>
      <c r="F18" s="63"/>
      <c r="G18" s="63"/>
      <c r="H18" s="57">
        <f>'исходные данные'!AK10</f>
        <v>704428.61628399987</v>
      </c>
      <c r="I18" s="58"/>
      <c r="J18" s="58"/>
      <c r="K18" s="58"/>
      <c r="L18" s="59"/>
      <c r="M18" s="74" t="s">
        <v>114</v>
      </c>
      <c r="N18" s="75"/>
    </row>
    <row r="19" spans="1:14" ht="9" customHeight="1" x14ac:dyDescent="0.2">
      <c r="A19" s="49" t="s">
        <v>40</v>
      </c>
      <c r="B19" s="50"/>
      <c r="C19" s="50"/>
      <c r="D19" s="50"/>
      <c r="E19" s="50"/>
      <c r="F19" s="50"/>
      <c r="G19" s="50"/>
      <c r="H19" s="51">
        <f>H7+H8+H9+H10+H11+H12+H13+H14+H15+H16+H17+H18</f>
        <v>34186669.176283993</v>
      </c>
      <c r="I19" s="51"/>
      <c r="J19" s="51"/>
      <c r="K19" s="51"/>
      <c r="L19" s="51"/>
      <c r="M19" s="74"/>
      <c r="N19" s="75"/>
    </row>
    <row r="20" spans="1:14" ht="10.5" customHeight="1" x14ac:dyDescent="0.2">
      <c r="A20" s="54" t="s">
        <v>80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 ht="12" customHeight="1" x14ac:dyDescent="0.2">
      <c r="A21" s="43" t="s">
        <v>46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4" ht="32.25" customHeight="1" x14ac:dyDescent="0.2">
      <c r="A22" s="43" t="s">
        <v>47</v>
      </c>
      <c r="B22" s="43"/>
      <c r="C22" s="43"/>
      <c r="D22" s="43" t="s">
        <v>48</v>
      </c>
      <c r="E22" s="43"/>
      <c r="F22" s="43"/>
      <c r="G22" s="44" t="s">
        <v>104</v>
      </c>
      <c r="H22" s="44"/>
      <c r="I22" s="43" t="s">
        <v>49</v>
      </c>
      <c r="J22" s="43"/>
      <c r="K22" s="43"/>
    </row>
    <row r="23" spans="1:14" ht="9" customHeight="1" x14ac:dyDescent="0.2">
      <c r="A23" s="45">
        <f>'исходные данные'!E10</f>
        <v>1779478.55</v>
      </c>
      <c r="B23" s="45"/>
      <c r="C23" s="45"/>
      <c r="D23" s="45" t="s">
        <v>65</v>
      </c>
      <c r="E23" s="45"/>
      <c r="F23" s="45"/>
      <c r="G23" s="46">
        <f>'исходные данные'!AL10</f>
        <v>0</v>
      </c>
      <c r="H23" s="47"/>
      <c r="I23" s="48">
        <f>H19+(G23-A23)</f>
        <v>32407190.626283992</v>
      </c>
      <c r="J23" s="48"/>
      <c r="K23" s="48"/>
    </row>
    <row r="24" spans="1:14" ht="11.25" customHeight="1" x14ac:dyDescent="0.2">
      <c r="A24" s="39">
        <f>SUM(A23:C23)</f>
        <v>1779478.55</v>
      </c>
      <c r="B24" s="39"/>
      <c r="C24" s="39"/>
      <c r="D24" s="40">
        <v>0</v>
      </c>
      <c r="E24" s="40"/>
      <c r="F24" s="40"/>
      <c r="G24" s="41">
        <f>G23</f>
        <v>0</v>
      </c>
      <c r="H24" s="42"/>
      <c r="I24" s="40">
        <f>I23</f>
        <v>32407190.626283992</v>
      </c>
      <c r="J24" s="40"/>
      <c r="K24" s="40"/>
    </row>
    <row r="25" spans="1:14" ht="76.5" customHeight="1" x14ac:dyDescent="0.2">
      <c r="A25" s="38" t="s">
        <v>81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18" customHeight="1" x14ac:dyDescent="0.2">
      <c r="A26" s="38" t="s">
        <v>82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 ht="6" customHeight="1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ht="20.25" customHeight="1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60.75" customHeight="1" x14ac:dyDescent="0.2"/>
    <row r="35" spans="1:14" ht="22.5" customHeight="1" x14ac:dyDescent="0.2">
      <c r="A35" s="73" t="s">
        <v>115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4" ht="8.25" customHeight="1" x14ac:dyDescent="0.2">
      <c r="A36" s="68" t="s">
        <v>13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4" ht="24" customHeight="1" x14ac:dyDescent="0.2">
      <c r="A37" s="38" t="s">
        <v>111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ht="10.5" customHeight="1" x14ac:dyDescent="0.2">
      <c r="A38" s="27" t="str">
        <f>A4</f>
        <v>г. Псков</v>
      </c>
      <c r="B38" s="162" t="s">
        <v>107</v>
      </c>
      <c r="C38" s="163" t="str">
        <f>C4</f>
        <v>Коммисаровский пер.</v>
      </c>
      <c r="D38" s="36" t="s">
        <v>106</v>
      </c>
      <c r="E38" s="37" t="str">
        <f>E4</f>
        <v>7А</v>
      </c>
    </row>
    <row r="39" spans="1:14" ht="21" customHeight="1" x14ac:dyDescent="0.2">
      <c r="A39" s="69" t="s">
        <v>113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ht="27" customHeight="1" x14ac:dyDescent="0.2">
      <c r="A40" s="28" t="s">
        <v>14</v>
      </c>
      <c r="B40" s="43" t="s">
        <v>15</v>
      </c>
      <c r="C40" s="43"/>
      <c r="D40" s="43"/>
      <c r="E40" s="43"/>
      <c r="F40" s="43"/>
      <c r="G40" s="43"/>
      <c r="H40" s="70" t="s">
        <v>112</v>
      </c>
      <c r="I40" s="70"/>
      <c r="J40" s="70"/>
      <c r="K40" s="70"/>
      <c r="L40" s="70"/>
      <c r="M40" s="71" t="s">
        <v>17</v>
      </c>
      <c r="N40" s="72"/>
    </row>
    <row r="41" spans="1:14" ht="10.5" customHeight="1" x14ac:dyDescent="0.2">
      <c r="A41" s="34">
        <v>1</v>
      </c>
      <c r="B41" s="66" t="s">
        <v>19</v>
      </c>
      <c r="C41" s="66"/>
      <c r="D41" s="66"/>
      <c r="E41" s="66"/>
      <c r="F41" s="66"/>
      <c r="G41" s="66"/>
      <c r="H41" s="67">
        <f t="shared" ref="H41:H52" si="0">H7</f>
        <v>0</v>
      </c>
      <c r="I41" s="67"/>
      <c r="J41" s="67"/>
      <c r="K41" s="67"/>
      <c r="L41" s="67"/>
      <c r="M41" s="64" t="s">
        <v>114</v>
      </c>
      <c r="N41" s="65"/>
    </row>
    <row r="42" spans="1:14" ht="10.5" customHeight="1" x14ac:dyDescent="0.2">
      <c r="A42" s="34">
        <v>2</v>
      </c>
      <c r="B42" s="62" t="s">
        <v>21</v>
      </c>
      <c r="C42" s="63"/>
      <c r="D42" s="63"/>
      <c r="E42" s="63"/>
      <c r="F42" s="63"/>
      <c r="G42" s="63"/>
      <c r="H42" s="57">
        <f t="shared" si="0"/>
        <v>0</v>
      </c>
      <c r="I42" s="58"/>
      <c r="J42" s="58"/>
      <c r="K42" s="58"/>
      <c r="L42" s="59"/>
      <c r="M42" s="64" t="s">
        <v>114</v>
      </c>
      <c r="N42" s="65"/>
    </row>
    <row r="43" spans="1:14" ht="10.5" customHeight="1" x14ac:dyDescent="0.2">
      <c r="A43" s="34">
        <v>3</v>
      </c>
      <c r="B43" s="66" t="s">
        <v>23</v>
      </c>
      <c r="C43" s="66"/>
      <c r="D43" s="66"/>
      <c r="E43" s="66"/>
      <c r="F43" s="66"/>
      <c r="G43" s="66"/>
      <c r="H43" s="67">
        <f t="shared" si="0"/>
        <v>32917225.059999995</v>
      </c>
      <c r="I43" s="67"/>
      <c r="J43" s="67"/>
      <c r="K43" s="67"/>
      <c r="L43" s="67"/>
      <c r="M43" s="60" t="s">
        <v>114</v>
      </c>
      <c r="N43" s="61"/>
    </row>
    <row r="44" spans="1:14" ht="10.5" customHeight="1" x14ac:dyDescent="0.2">
      <c r="A44" s="34">
        <v>4</v>
      </c>
      <c r="B44" s="62" t="s">
        <v>83</v>
      </c>
      <c r="C44" s="63"/>
      <c r="D44" s="63"/>
      <c r="E44" s="63"/>
      <c r="F44" s="63"/>
      <c r="G44" s="63"/>
      <c r="H44" s="57">
        <f t="shared" si="0"/>
        <v>0</v>
      </c>
      <c r="I44" s="58"/>
      <c r="J44" s="58"/>
      <c r="K44" s="58"/>
      <c r="L44" s="59"/>
      <c r="M44" s="64" t="s">
        <v>114</v>
      </c>
      <c r="N44" s="65"/>
    </row>
    <row r="45" spans="1:14" ht="10.5" customHeight="1" x14ac:dyDescent="0.2">
      <c r="A45" s="34">
        <v>5</v>
      </c>
      <c r="B45" s="62" t="s">
        <v>27</v>
      </c>
      <c r="C45" s="63"/>
      <c r="D45" s="63"/>
      <c r="E45" s="63"/>
      <c r="F45" s="63"/>
      <c r="G45" s="63"/>
      <c r="H45" s="57">
        <f t="shared" si="0"/>
        <v>0</v>
      </c>
      <c r="I45" s="58"/>
      <c r="J45" s="58"/>
      <c r="K45" s="58"/>
      <c r="L45" s="59"/>
      <c r="M45" s="64" t="s">
        <v>114</v>
      </c>
      <c r="N45" s="65"/>
    </row>
    <row r="46" spans="1:14" ht="10.5" customHeight="1" x14ac:dyDescent="0.2">
      <c r="A46" s="34">
        <v>6</v>
      </c>
      <c r="B46" s="62" t="s">
        <v>29</v>
      </c>
      <c r="C46" s="63"/>
      <c r="D46" s="63"/>
      <c r="E46" s="63"/>
      <c r="F46" s="63"/>
      <c r="G46" s="63"/>
      <c r="H46" s="57">
        <f t="shared" si="0"/>
        <v>0</v>
      </c>
      <c r="I46" s="58"/>
      <c r="J46" s="58"/>
      <c r="K46" s="58"/>
      <c r="L46" s="59"/>
      <c r="M46" s="64" t="s">
        <v>114</v>
      </c>
      <c r="N46" s="65"/>
    </row>
    <row r="47" spans="1:14" ht="10.5" customHeight="1" x14ac:dyDescent="0.2">
      <c r="A47" s="34">
        <v>7</v>
      </c>
      <c r="B47" s="62" t="s">
        <v>31</v>
      </c>
      <c r="C47" s="63"/>
      <c r="D47" s="63"/>
      <c r="E47" s="63"/>
      <c r="F47" s="63"/>
      <c r="G47" s="63"/>
      <c r="H47" s="57">
        <f t="shared" si="0"/>
        <v>0</v>
      </c>
      <c r="I47" s="58"/>
      <c r="J47" s="58"/>
      <c r="K47" s="58"/>
      <c r="L47" s="59"/>
      <c r="M47" s="64" t="s">
        <v>114</v>
      </c>
      <c r="N47" s="65"/>
    </row>
    <row r="48" spans="1:14" ht="10.5" customHeight="1" x14ac:dyDescent="0.2">
      <c r="A48" s="34">
        <v>8</v>
      </c>
      <c r="B48" s="62" t="s">
        <v>41</v>
      </c>
      <c r="C48" s="63"/>
      <c r="D48" s="63"/>
      <c r="E48" s="63"/>
      <c r="F48" s="63"/>
      <c r="G48" s="63"/>
      <c r="H48" s="57">
        <f t="shared" si="0"/>
        <v>0</v>
      </c>
      <c r="I48" s="58"/>
      <c r="J48" s="58"/>
      <c r="K48" s="58"/>
      <c r="L48" s="59"/>
      <c r="M48" s="64" t="s">
        <v>114</v>
      </c>
      <c r="N48" s="65"/>
    </row>
    <row r="49" spans="1:14" ht="10.5" customHeight="1" x14ac:dyDescent="0.2">
      <c r="A49" s="34">
        <v>9</v>
      </c>
      <c r="B49" s="62" t="s">
        <v>35</v>
      </c>
      <c r="C49" s="63"/>
      <c r="D49" s="63"/>
      <c r="E49" s="63"/>
      <c r="F49" s="63"/>
      <c r="G49" s="63"/>
      <c r="H49" s="57">
        <f t="shared" si="0"/>
        <v>0</v>
      </c>
      <c r="I49" s="58"/>
      <c r="J49" s="58"/>
      <c r="K49" s="58"/>
      <c r="L49" s="59"/>
      <c r="M49" s="64" t="s">
        <v>114</v>
      </c>
      <c r="N49" s="65"/>
    </row>
    <row r="50" spans="1:14" ht="10.5" customHeight="1" x14ac:dyDescent="0.2">
      <c r="A50" s="34">
        <v>10</v>
      </c>
      <c r="B50" s="62" t="s">
        <v>84</v>
      </c>
      <c r="C50" s="63"/>
      <c r="D50" s="63"/>
      <c r="E50" s="63"/>
      <c r="F50" s="63"/>
      <c r="G50" s="63"/>
      <c r="H50" s="57">
        <f t="shared" si="0"/>
        <v>0</v>
      </c>
      <c r="I50" s="58"/>
      <c r="J50" s="58"/>
      <c r="K50" s="58"/>
      <c r="L50" s="59"/>
      <c r="M50" s="64" t="s">
        <v>114</v>
      </c>
      <c r="N50" s="65"/>
    </row>
    <row r="51" spans="1:14" ht="18.75" customHeight="1" x14ac:dyDescent="0.2">
      <c r="A51" s="34">
        <v>11</v>
      </c>
      <c r="B51" s="55" t="s">
        <v>118</v>
      </c>
      <c r="C51" s="56"/>
      <c r="D51" s="56"/>
      <c r="E51" s="56"/>
      <c r="F51" s="56"/>
      <c r="G51" s="56"/>
      <c r="H51" s="57">
        <f t="shared" si="0"/>
        <v>565015.5</v>
      </c>
      <c r="I51" s="58"/>
      <c r="J51" s="58"/>
      <c r="K51" s="58"/>
      <c r="L51" s="59"/>
      <c r="M51" s="60" t="s">
        <v>114</v>
      </c>
      <c r="N51" s="61"/>
    </row>
    <row r="52" spans="1:14" ht="10.5" customHeight="1" x14ac:dyDescent="0.2">
      <c r="A52" s="34">
        <v>12</v>
      </c>
      <c r="B52" s="62" t="s">
        <v>79</v>
      </c>
      <c r="C52" s="63"/>
      <c r="D52" s="63"/>
      <c r="E52" s="63"/>
      <c r="F52" s="63"/>
      <c r="G52" s="63"/>
      <c r="H52" s="57">
        <f t="shared" si="0"/>
        <v>704428.61628399987</v>
      </c>
      <c r="I52" s="58"/>
      <c r="J52" s="58"/>
      <c r="K52" s="58"/>
      <c r="L52" s="59"/>
      <c r="M52" s="60" t="s">
        <v>114</v>
      </c>
      <c r="N52" s="61"/>
    </row>
    <row r="53" spans="1:14" ht="13.5" customHeight="1" x14ac:dyDescent="0.2">
      <c r="A53" s="49" t="s">
        <v>40</v>
      </c>
      <c r="B53" s="50"/>
      <c r="C53" s="50"/>
      <c r="D53" s="50"/>
      <c r="E53" s="50"/>
      <c r="F53" s="50"/>
      <c r="G53" s="50"/>
      <c r="H53" s="51">
        <f>H41+H42+H43+H44+H45+H46+H47+H48+H49+H50+H51+H52</f>
        <v>34186669.176283993</v>
      </c>
      <c r="I53" s="51"/>
      <c r="J53" s="51"/>
      <c r="K53" s="51"/>
      <c r="L53" s="51"/>
      <c r="M53" s="52"/>
      <c r="N53" s="53"/>
    </row>
    <row r="54" spans="1:14" ht="10.5" customHeight="1" x14ac:dyDescent="0.2">
      <c r="A54" s="54" t="s">
        <v>80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" customHeight="1" x14ac:dyDescent="0.2">
      <c r="A55" s="43" t="s">
        <v>46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1:14" ht="40.5" customHeight="1" x14ac:dyDescent="0.2">
      <c r="A56" s="43" t="s">
        <v>47</v>
      </c>
      <c r="B56" s="43"/>
      <c r="C56" s="43"/>
      <c r="D56" s="43" t="s">
        <v>48</v>
      </c>
      <c r="E56" s="43"/>
      <c r="F56" s="43"/>
      <c r="G56" s="44" t="s">
        <v>104</v>
      </c>
      <c r="H56" s="44"/>
      <c r="I56" s="43" t="s">
        <v>49</v>
      </c>
      <c r="J56" s="43"/>
      <c r="K56" s="43"/>
    </row>
    <row r="57" spans="1:14" ht="9" customHeight="1" x14ac:dyDescent="0.2">
      <c r="A57" s="45">
        <f>A23</f>
        <v>1779478.55</v>
      </c>
      <c r="B57" s="45"/>
      <c r="C57" s="45"/>
      <c r="D57" s="45" t="s">
        <v>65</v>
      </c>
      <c r="E57" s="45"/>
      <c r="F57" s="45"/>
      <c r="G57" s="46">
        <f>G23</f>
        <v>0</v>
      </c>
      <c r="H57" s="47"/>
      <c r="I57" s="48">
        <f>I23</f>
        <v>32407190.626283992</v>
      </c>
      <c r="J57" s="48"/>
      <c r="K57" s="48"/>
    </row>
    <row r="58" spans="1:14" ht="15.75" customHeight="1" x14ac:dyDescent="0.2">
      <c r="A58" s="39">
        <f>SUM(A57:C57)</f>
        <v>1779478.55</v>
      </c>
      <c r="B58" s="39"/>
      <c r="C58" s="39"/>
      <c r="D58" s="40">
        <v>0</v>
      </c>
      <c r="E58" s="40"/>
      <c r="F58" s="40"/>
      <c r="G58" s="41">
        <f>G57</f>
        <v>0</v>
      </c>
      <c r="H58" s="42"/>
      <c r="I58" s="40">
        <f>I57</f>
        <v>32407190.626283992</v>
      </c>
      <c r="J58" s="40"/>
      <c r="K58" s="40"/>
    </row>
    <row r="59" spans="1:14" ht="86.25" customHeight="1" x14ac:dyDescent="0.2">
      <c r="A59" s="38" t="s">
        <v>81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ht="18" customHeight="1" x14ac:dyDescent="0.2">
      <c r="A60" s="38" t="s">
        <v>82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 ht="6" customHeight="1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1:14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1:14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 ht="21.75" customHeight="1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95" t="s">
        <v>9</v>
      </c>
      <c r="B1" s="95"/>
      <c r="C1" s="95"/>
      <c r="D1" s="95"/>
      <c r="E1" s="96" t="str">
        <f>F10</f>
        <v>г. Псков</v>
      </c>
      <c r="F1" s="96"/>
      <c r="G1" s="96"/>
      <c r="H1" s="96"/>
    </row>
    <row r="2" spans="1:38" ht="18.75" x14ac:dyDescent="0.3">
      <c r="A2" s="14" t="s">
        <v>10</v>
      </c>
      <c r="B2" s="10"/>
      <c r="C2" s="10"/>
      <c r="D2" s="96" t="str">
        <f>B10</f>
        <v>г. Псков</v>
      </c>
      <c r="E2" s="96"/>
      <c r="F2" s="96"/>
      <c r="G2" s="96"/>
      <c r="H2" s="96"/>
    </row>
    <row r="3" spans="1:38" ht="18.75" x14ac:dyDescent="0.3">
      <c r="A3" s="14" t="s">
        <v>11</v>
      </c>
      <c r="B3" s="10"/>
      <c r="C3" s="10"/>
      <c r="D3" s="97" t="str">
        <f>C10</f>
        <v>Коммисаровский пер.</v>
      </c>
      <c r="E3" s="97"/>
      <c r="F3" s="97"/>
      <c r="G3" s="97"/>
      <c r="H3" s="97"/>
    </row>
    <row r="4" spans="1:38" ht="18.75" x14ac:dyDescent="0.3">
      <c r="A4" s="14" t="s">
        <v>12</v>
      </c>
      <c r="B4" s="10"/>
      <c r="C4" s="98" t="str">
        <f>D10</f>
        <v>7А</v>
      </c>
      <c r="D4" s="98"/>
      <c r="E4" s="98"/>
      <c r="F4" s="98"/>
      <c r="G4" s="98"/>
      <c r="H4" s="98"/>
    </row>
    <row r="7" spans="1:38" ht="15" customHeight="1" x14ac:dyDescent="0.25">
      <c r="A7" s="81" t="s">
        <v>66</v>
      </c>
      <c r="B7" s="86" t="s">
        <v>62</v>
      </c>
      <c r="C7" s="81" t="s">
        <v>63</v>
      </c>
      <c r="D7" s="89" t="s">
        <v>64</v>
      </c>
      <c r="E7" s="92" t="s">
        <v>67</v>
      </c>
      <c r="F7" s="81" t="s">
        <v>68</v>
      </c>
      <c r="G7" s="81" t="s">
        <v>69</v>
      </c>
      <c r="H7" s="81" t="s">
        <v>70</v>
      </c>
      <c r="I7" s="81" t="s">
        <v>71</v>
      </c>
      <c r="J7" s="79" t="s">
        <v>72</v>
      </c>
      <c r="K7" s="79"/>
      <c r="L7" s="79"/>
      <c r="M7" s="79"/>
      <c r="N7" s="79"/>
      <c r="O7" s="18"/>
      <c r="P7" s="19"/>
      <c r="Q7" s="78"/>
      <c r="R7" s="79"/>
      <c r="S7" s="78"/>
      <c r="T7" s="79"/>
      <c r="U7" s="78"/>
      <c r="V7" s="79"/>
      <c r="W7" s="78"/>
      <c r="X7" s="79"/>
      <c r="Y7" s="78"/>
      <c r="Z7" s="79"/>
      <c r="AA7" s="78"/>
      <c r="AB7" s="79"/>
      <c r="AC7" s="78"/>
      <c r="AD7" s="79"/>
      <c r="AE7" s="79"/>
      <c r="AF7" s="79"/>
      <c r="AG7" s="79"/>
      <c r="AH7" s="79"/>
      <c r="AI7" s="78"/>
      <c r="AJ7" s="79"/>
      <c r="AK7" s="79"/>
    </row>
    <row r="8" spans="1:38" ht="13.9" customHeight="1" x14ac:dyDescent="0.25">
      <c r="A8" s="81"/>
      <c r="B8" s="87"/>
      <c r="C8" s="81"/>
      <c r="D8" s="90"/>
      <c r="E8" s="93"/>
      <c r="F8" s="81"/>
      <c r="G8" s="81"/>
      <c r="H8" s="81"/>
      <c r="I8" s="81"/>
      <c r="J8" s="82" t="s">
        <v>73</v>
      </c>
      <c r="K8" s="83" t="s">
        <v>74</v>
      </c>
      <c r="L8" s="84"/>
      <c r="M8" s="84"/>
      <c r="N8" s="85"/>
      <c r="O8" s="18"/>
      <c r="P8" s="19"/>
      <c r="Q8" s="20"/>
      <c r="R8" s="19"/>
      <c r="S8" s="20"/>
      <c r="T8" s="19"/>
      <c r="U8" s="20"/>
      <c r="V8" s="19"/>
      <c r="W8" s="78"/>
      <c r="X8" s="79"/>
      <c r="Y8" s="78"/>
      <c r="Z8" s="79"/>
      <c r="AA8" s="78"/>
      <c r="AB8" s="79"/>
      <c r="AC8" s="78"/>
      <c r="AD8" s="79"/>
      <c r="AE8" s="21"/>
      <c r="AF8" s="22"/>
      <c r="AG8" s="23"/>
      <c r="AH8" s="19"/>
      <c r="AI8" s="20"/>
      <c r="AJ8" s="19"/>
      <c r="AK8" s="80" t="s">
        <v>103</v>
      </c>
      <c r="AL8" s="24"/>
    </row>
    <row r="9" spans="1:38" ht="146.44999999999999" customHeight="1" x14ac:dyDescent="0.25">
      <c r="A9" s="81"/>
      <c r="B9" s="88"/>
      <c r="C9" s="81"/>
      <c r="D9" s="91"/>
      <c r="E9" s="94"/>
      <c r="F9" s="81"/>
      <c r="G9" s="81"/>
      <c r="H9" s="81"/>
      <c r="I9" s="81"/>
      <c r="J9" s="82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80"/>
      <c r="AL9" s="33" t="s">
        <v>105</v>
      </c>
    </row>
    <row r="10" spans="1:38" s="161" customFormat="1" ht="21" x14ac:dyDescent="0.25">
      <c r="A10" s="149">
        <v>7</v>
      </c>
      <c r="B10" s="150" t="s">
        <v>116</v>
      </c>
      <c r="C10" s="151" t="s">
        <v>119</v>
      </c>
      <c r="D10" s="152" t="s">
        <v>120</v>
      </c>
      <c r="E10" s="153">
        <v>1779478.55</v>
      </c>
      <c r="F10" s="154" t="s">
        <v>116</v>
      </c>
      <c r="G10" s="149">
        <v>1987</v>
      </c>
      <c r="H10" s="149">
        <v>3986</v>
      </c>
      <c r="I10" s="149">
        <v>2266.5</v>
      </c>
      <c r="J10" s="153">
        <f t="shared" ref="J10" si="0">O10+Q10+S10+U10+W10+Y10+AA10+AC10+AE10+AG10+AI10+AK10</f>
        <v>34186669.176283993</v>
      </c>
      <c r="K10" s="155"/>
      <c r="L10" s="149"/>
      <c r="M10" s="149"/>
      <c r="N10" s="153">
        <f t="shared" ref="N10" si="1">O10+Q10+S10+U10+W10+Y10+AA10+AC10+AE10+AG10+AI10+AK10</f>
        <v>34186669.176283993</v>
      </c>
      <c r="O10" s="153">
        <f t="shared" ref="O10" si="2">P10*H10</f>
        <v>0</v>
      </c>
      <c r="P10" s="156"/>
      <c r="Q10" s="153">
        <f t="shared" ref="Q10" si="3">R10*H10</f>
        <v>0</v>
      </c>
      <c r="R10" s="156">
        <v>0</v>
      </c>
      <c r="S10" s="157">
        <f t="shared" ref="S10" si="4">T10*H10</f>
        <v>32917225.059999995</v>
      </c>
      <c r="T10" s="158">
        <v>8258.2099999999991</v>
      </c>
      <c r="U10" s="157">
        <f t="shared" ref="U10" si="5">V10*H10</f>
        <v>0</v>
      </c>
      <c r="V10" s="158"/>
      <c r="W10" s="153">
        <f t="shared" ref="W10" si="6">X10*H10</f>
        <v>0</v>
      </c>
      <c r="X10" s="156">
        <v>0</v>
      </c>
      <c r="Y10" s="153">
        <f t="shared" ref="Y10" si="7">Z10*H10</f>
        <v>0</v>
      </c>
      <c r="Z10" s="156">
        <v>0</v>
      </c>
      <c r="AA10" s="153">
        <f t="shared" ref="AA10" si="8">AB10*H10</f>
        <v>0</v>
      </c>
      <c r="AB10" s="156"/>
      <c r="AC10" s="153">
        <f t="shared" ref="AC10" si="9">AD10*H10</f>
        <v>0</v>
      </c>
      <c r="AD10" s="156">
        <v>0</v>
      </c>
      <c r="AE10" s="153">
        <f t="shared" ref="AE10" si="10">AF10*H10</f>
        <v>0</v>
      </c>
      <c r="AF10" s="156"/>
      <c r="AG10" s="153">
        <f t="shared" ref="AG10" si="11">AH10*4</f>
        <v>0</v>
      </c>
      <c r="AH10" s="153">
        <v>0</v>
      </c>
      <c r="AI10" s="159">
        <f t="shared" ref="AI10" si="12">H10*AJ10</f>
        <v>565015.5</v>
      </c>
      <c r="AJ10" s="156">
        <v>141.75</v>
      </c>
      <c r="AK10" s="153">
        <f t="shared" ref="AK10" si="13">(O10+Q10+S10+U10+W10+Y10+AA10+AC10+AE10+AG10)*0.0214</f>
        <v>704428.61628399987</v>
      </c>
      <c r="AL10" s="160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47" t="s">
        <v>0</v>
      </c>
      <c r="B1" s="147"/>
      <c r="C1" s="147"/>
      <c r="D1" s="147"/>
      <c r="E1" s="147"/>
      <c r="J1" s="148"/>
      <c r="K1" s="148"/>
      <c r="L1" s="148"/>
      <c r="M1" s="148"/>
      <c r="N1" s="148"/>
    </row>
    <row r="2" spans="1:14" ht="17.45" customHeight="1" x14ac:dyDescent="0.3">
      <c r="A2" s="147" t="s">
        <v>1</v>
      </c>
      <c r="B2" s="147"/>
      <c r="C2" s="147"/>
      <c r="D2" s="147"/>
      <c r="E2" s="147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47" t="s">
        <v>2</v>
      </c>
      <c r="B3" s="147"/>
      <c r="C3" s="147"/>
      <c r="D3" s="147"/>
      <c r="E3" s="147"/>
      <c r="G3" s="9"/>
      <c r="I3" s="142" t="s">
        <v>7</v>
      </c>
      <c r="J3" s="142"/>
      <c r="K3" s="142"/>
      <c r="L3" s="142"/>
      <c r="M3" s="142"/>
      <c r="N3" s="142"/>
    </row>
    <row r="4" spans="1:14" x14ac:dyDescent="0.3">
      <c r="A4" s="6"/>
      <c r="B4" s="11"/>
      <c r="C4" s="11"/>
      <c r="D4" s="11"/>
      <c r="E4" s="11"/>
    </row>
    <row r="5" spans="1:14" x14ac:dyDescent="0.3">
      <c r="A5" s="146" t="s">
        <v>3</v>
      </c>
      <c r="B5" s="146"/>
      <c r="C5" s="146"/>
      <c r="D5" s="146"/>
      <c r="E5" s="146"/>
      <c r="H5" s="8"/>
      <c r="I5" s="8"/>
      <c r="J5" s="8"/>
      <c r="K5" s="8"/>
      <c r="L5" s="8"/>
      <c r="M5" s="8"/>
      <c r="N5" s="8"/>
    </row>
    <row r="6" spans="1:14" x14ac:dyDescent="0.3">
      <c r="A6" s="146" t="s">
        <v>4</v>
      </c>
      <c r="B6" s="146"/>
      <c r="C6" s="146"/>
      <c r="D6" s="146"/>
      <c r="E6" s="146"/>
    </row>
    <row r="7" spans="1:14" x14ac:dyDescent="0.3">
      <c r="A7" s="146" t="s">
        <v>6</v>
      </c>
      <c r="B7" s="146"/>
      <c r="C7" s="146"/>
      <c r="D7" s="146"/>
      <c r="E7" s="146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00" t="s">
        <v>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4" ht="27" customHeight="1" x14ac:dyDescent="0.3">
      <c r="A11" s="103" t="s">
        <v>9</v>
      </c>
      <c r="B11" s="103"/>
      <c r="C11" s="103"/>
      <c r="D11" s="103"/>
      <c r="E11" s="99" t="str">
        <f>'исходные данные'!E1:H1</f>
        <v>г. Псков</v>
      </c>
      <c r="F11" s="99"/>
      <c r="G11" s="99"/>
      <c r="H11" s="99"/>
    </row>
    <row r="12" spans="1:14" x14ac:dyDescent="0.3">
      <c r="A12" s="13" t="s">
        <v>10</v>
      </c>
      <c r="B12" s="13"/>
      <c r="C12" s="13"/>
      <c r="D12" s="99" t="str">
        <f>'исходные данные'!D2:H2</f>
        <v>г. Псков</v>
      </c>
      <c r="E12" s="99"/>
      <c r="F12" s="99"/>
      <c r="G12" s="99"/>
      <c r="H12" s="99"/>
    </row>
    <row r="13" spans="1:14" x14ac:dyDescent="0.3">
      <c r="A13" s="13" t="s">
        <v>11</v>
      </c>
      <c r="B13" s="13"/>
      <c r="C13" s="13"/>
      <c r="D13" s="104" t="str">
        <f>'исходные данные'!D3:H3</f>
        <v>Коммисаровский пер.</v>
      </c>
      <c r="E13" s="104"/>
      <c r="F13" s="104"/>
      <c r="G13" s="104"/>
      <c r="H13" s="104"/>
    </row>
    <row r="14" spans="1:14" x14ac:dyDescent="0.3">
      <c r="A14" s="13" t="s">
        <v>12</v>
      </c>
      <c r="B14" s="13"/>
      <c r="C14" s="99" t="str">
        <f>'исходные данные'!C4:H4</f>
        <v>7А</v>
      </c>
      <c r="D14" s="99"/>
      <c r="E14" s="99"/>
      <c r="F14" s="99"/>
      <c r="G14" s="99"/>
      <c r="H14" s="99"/>
    </row>
    <row r="15" spans="1:14" x14ac:dyDescent="0.3">
      <c r="A15" s="7"/>
    </row>
    <row r="16" spans="1:14" x14ac:dyDescent="0.3">
      <c r="A16" s="145" t="s">
        <v>13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</row>
    <row r="18" spans="1:15" ht="35.450000000000003" customHeight="1" x14ac:dyDescent="0.3">
      <c r="A18" s="100" t="s">
        <v>43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5" ht="27" customHeight="1" x14ac:dyDescent="0.3">
      <c r="A19" s="103" t="s">
        <v>9</v>
      </c>
      <c r="B19" s="103"/>
      <c r="C19" s="103"/>
      <c r="D19" s="103"/>
      <c r="E19" s="99" t="str">
        <f>E11</f>
        <v>г. Псков</v>
      </c>
      <c r="F19" s="99"/>
      <c r="G19" s="99"/>
      <c r="H19" s="99"/>
    </row>
    <row r="20" spans="1:15" x14ac:dyDescent="0.3">
      <c r="A20" s="13" t="s">
        <v>10</v>
      </c>
      <c r="B20" s="13"/>
      <c r="C20" s="13"/>
      <c r="D20" s="99" t="str">
        <f>D12</f>
        <v>г. Псков</v>
      </c>
      <c r="E20" s="99"/>
      <c r="F20" s="99"/>
      <c r="G20" s="99"/>
      <c r="H20" s="99"/>
    </row>
    <row r="21" spans="1:15" x14ac:dyDescent="0.3">
      <c r="A21" s="13" t="s">
        <v>11</v>
      </c>
      <c r="B21" s="13"/>
      <c r="C21" s="13"/>
      <c r="D21" s="104" t="str">
        <f>D13</f>
        <v>Коммисаровский пер.</v>
      </c>
      <c r="E21" s="104"/>
      <c r="F21" s="104"/>
      <c r="G21" s="104"/>
      <c r="H21" s="104"/>
    </row>
    <row r="22" spans="1:15" x14ac:dyDescent="0.3">
      <c r="A22" s="13" t="s">
        <v>12</v>
      </c>
      <c r="B22" s="13"/>
      <c r="C22" s="99" t="str">
        <f>C14</f>
        <v>7А</v>
      </c>
      <c r="D22" s="99"/>
      <c r="E22" s="99"/>
      <c r="F22" s="99"/>
      <c r="G22" s="99"/>
      <c r="H22" s="99"/>
    </row>
    <row r="23" spans="1:15" x14ac:dyDescent="0.3">
      <c r="A23" s="5"/>
    </row>
    <row r="24" spans="1:15" ht="57.6" customHeight="1" x14ac:dyDescent="0.3">
      <c r="A24" s="141" t="s">
        <v>60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</row>
    <row r="25" spans="1:15" x14ac:dyDescent="0.3">
      <c r="A25" s="2"/>
    </row>
    <row r="26" spans="1:15" ht="69" customHeight="1" x14ac:dyDescent="0.3">
      <c r="A26" s="15" t="s">
        <v>14</v>
      </c>
      <c r="B26" s="143" t="s">
        <v>15</v>
      </c>
      <c r="C26" s="143"/>
      <c r="D26" s="143"/>
      <c r="E26" s="143"/>
      <c r="F26" s="143"/>
      <c r="G26" s="143"/>
      <c r="H26" s="143"/>
      <c r="I26" s="144" t="s">
        <v>16</v>
      </c>
      <c r="J26" s="144"/>
      <c r="K26" s="144"/>
      <c r="L26" s="144"/>
      <c r="M26" s="144"/>
      <c r="N26" s="143" t="s">
        <v>17</v>
      </c>
      <c r="O26" s="143"/>
    </row>
    <row r="27" spans="1:15" ht="25.15" customHeight="1" x14ac:dyDescent="0.3">
      <c r="A27" s="16" t="s">
        <v>18</v>
      </c>
      <c r="B27" s="140" t="s">
        <v>19</v>
      </c>
      <c r="C27" s="140"/>
      <c r="D27" s="140"/>
      <c r="E27" s="140"/>
      <c r="F27" s="140"/>
      <c r="G27" s="140"/>
      <c r="H27" s="140"/>
      <c r="I27" s="139"/>
      <c r="J27" s="139"/>
      <c r="K27" s="139"/>
      <c r="L27" s="139"/>
      <c r="M27" s="139"/>
      <c r="N27" s="128"/>
      <c r="O27" s="128"/>
    </row>
    <row r="28" spans="1:15" ht="25.15" customHeight="1" x14ac:dyDescent="0.3">
      <c r="A28" s="16" t="s">
        <v>20</v>
      </c>
      <c r="B28" s="140" t="s">
        <v>21</v>
      </c>
      <c r="C28" s="140"/>
      <c r="D28" s="140"/>
      <c r="E28" s="140"/>
      <c r="F28" s="140"/>
      <c r="G28" s="140"/>
      <c r="H28" s="140"/>
      <c r="I28" s="139"/>
      <c r="J28" s="139"/>
      <c r="K28" s="139"/>
      <c r="L28" s="139"/>
      <c r="M28" s="139"/>
      <c r="N28" s="128"/>
      <c r="O28" s="128"/>
    </row>
    <row r="29" spans="1:15" ht="25.15" customHeight="1" x14ac:dyDescent="0.3">
      <c r="A29" s="16" t="s">
        <v>22</v>
      </c>
      <c r="B29" s="140" t="s">
        <v>23</v>
      </c>
      <c r="C29" s="140"/>
      <c r="D29" s="140"/>
      <c r="E29" s="140"/>
      <c r="F29" s="140"/>
      <c r="G29" s="140"/>
      <c r="H29" s="140"/>
      <c r="I29" s="139"/>
      <c r="J29" s="139"/>
      <c r="K29" s="139"/>
      <c r="L29" s="139"/>
      <c r="M29" s="139"/>
      <c r="N29" s="128"/>
      <c r="O29" s="128"/>
    </row>
    <row r="30" spans="1:15" ht="25.15" customHeight="1" x14ac:dyDescent="0.3">
      <c r="A30" s="16" t="s">
        <v>24</v>
      </c>
      <c r="B30" s="140" t="s">
        <v>25</v>
      </c>
      <c r="C30" s="140"/>
      <c r="D30" s="140"/>
      <c r="E30" s="140"/>
      <c r="F30" s="140"/>
      <c r="G30" s="140"/>
      <c r="H30" s="140"/>
      <c r="I30" s="139"/>
      <c r="J30" s="139"/>
      <c r="K30" s="139"/>
      <c r="L30" s="139"/>
      <c r="M30" s="139"/>
      <c r="N30" s="128"/>
      <c r="O30" s="128"/>
    </row>
    <row r="31" spans="1:15" ht="25.15" customHeight="1" x14ac:dyDescent="0.3">
      <c r="A31" s="16" t="s">
        <v>26</v>
      </c>
      <c r="B31" s="140" t="s">
        <v>27</v>
      </c>
      <c r="C31" s="140"/>
      <c r="D31" s="140"/>
      <c r="E31" s="140"/>
      <c r="F31" s="140"/>
      <c r="G31" s="140"/>
      <c r="H31" s="140"/>
      <c r="I31" s="139"/>
      <c r="J31" s="139"/>
      <c r="K31" s="139"/>
      <c r="L31" s="139"/>
      <c r="M31" s="139"/>
      <c r="N31" s="128"/>
      <c r="O31" s="128"/>
    </row>
    <row r="32" spans="1:15" ht="25.15" customHeight="1" x14ac:dyDescent="0.3">
      <c r="A32" s="16" t="s">
        <v>28</v>
      </c>
      <c r="B32" s="140" t="s">
        <v>29</v>
      </c>
      <c r="C32" s="140"/>
      <c r="D32" s="140"/>
      <c r="E32" s="140"/>
      <c r="F32" s="140"/>
      <c r="G32" s="140"/>
      <c r="H32" s="140"/>
      <c r="I32" s="139"/>
      <c r="J32" s="139"/>
      <c r="K32" s="139"/>
      <c r="L32" s="139"/>
      <c r="M32" s="139"/>
      <c r="N32" s="128"/>
      <c r="O32" s="128"/>
    </row>
    <row r="33" spans="1:15" ht="25.15" customHeight="1" x14ac:dyDescent="0.3">
      <c r="A33" s="16" t="s">
        <v>30</v>
      </c>
      <c r="B33" s="140" t="s">
        <v>31</v>
      </c>
      <c r="C33" s="140"/>
      <c r="D33" s="140"/>
      <c r="E33" s="140"/>
      <c r="F33" s="140"/>
      <c r="G33" s="140"/>
      <c r="H33" s="140"/>
      <c r="I33" s="139"/>
      <c r="J33" s="139"/>
      <c r="K33" s="139"/>
      <c r="L33" s="139"/>
      <c r="M33" s="139"/>
      <c r="N33" s="128"/>
      <c r="O33" s="128"/>
    </row>
    <row r="34" spans="1:15" ht="25.15" customHeight="1" x14ac:dyDescent="0.3">
      <c r="A34" s="16" t="s">
        <v>32</v>
      </c>
      <c r="B34" s="140" t="s">
        <v>41</v>
      </c>
      <c r="C34" s="140"/>
      <c r="D34" s="140"/>
      <c r="E34" s="140"/>
      <c r="F34" s="140"/>
      <c r="G34" s="140"/>
      <c r="H34" s="140"/>
      <c r="I34" s="139"/>
      <c r="J34" s="139"/>
      <c r="K34" s="139"/>
      <c r="L34" s="139"/>
      <c r="M34" s="139"/>
      <c r="N34" s="128"/>
      <c r="O34" s="128"/>
    </row>
    <row r="35" spans="1:15" ht="25.15" customHeight="1" x14ac:dyDescent="0.3">
      <c r="A35" s="16" t="s">
        <v>33</v>
      </c>
      <c r="B35" s="140" t="s">
        <v>42</v>
      </c>
      <c r="C35" s="140"/>
      <c r="D35" s="140"/>
      <c r="E35" s="140"/>
      <c r="F35" s="140"/>
      <c r="G35" s="140"/>
      <c r="H35" s="140"/>
      <c r="I35" s="139"/>
      <c r="J35" s="139"/>
      <c r="K35" s="139"/>
      <c r="L35" s="139"/>
      <c r="M35" s="139"/>
      <c r="N35" s="128"/>
      <c r="O35" s="128"/>
    </row>
    <row r="36" spans="1:15" ht="25.15" customHeight="1" x14ac:dyDescent="0.3">
      <c r="A36" s="16" t="s">
        <v>34</v>
      </c>
      <c r="B36" s="140" t="s">
        <v>35</v>
      </c>
      <c r="C36" s="140"/>
      <c r="D36" s="140"/>
      <c r="E36" s="140"/>
      <c r="F36" s="140"/>
      <c r="G36" s="140"/>
      <c r="H36" s="140"/>
      <c r="I36" s="139"/>
      <c r="J36" s="139"/>
      <c r="K36" s="139"/>
      <c r="L36" s="139"/>
      <c r="M36" s="139"/>
      <c r="N36" s="128"/>
      <c r="O36" s="128"/>
    </row>
    <row r="37" spans="1:15" ht="48.6" customHeight="1" x14ac:dyDescent="0.3">
      <c r="A37" s="16" t="s">
        <v>36</v>
      </c>
      <c r="B37" s="138" t="s">
        <v>37</v>
      </c>
      <c r="C37" s="138"/>
      <c r="D37" s="138"/>
      <c r="E37" s="138"/>
      <c r="F37" s="138"/>
      <c r="G37" s="138"/>
      <c r="H37" s="138"/>
      <c r="I37" s="139"/>
      <c r="J37" s="139"/>
      <c r="K37" s="139"/>
      <c r="L37" s="139"/>
      <c r="M37" s="139"/>
      <c r="N37" s="128"/>
      <c r="O37" s="128"/>
    </row>
    <row r="38" spans="1:15" ht="25.15" customHeight="1" x14ac:dyDescent="0.3">
      <c r="A38" s="16" t="s">
        <v>38</v>
      </c>
      <c r="B38" s="140" t="s">
        <v>39</v>
      </c>
      <c r="C38" s="140"/>
      <c r="D38" s="140"/>
      <c r="E38" s="140"/>
      <c r="F38" s="140"/>
      <c r="G38" s="140"/>
      <c r="H38" s="140"/>
      <c r="I38" s="139"/>
      <c r="J38" s="139"/>
      <c r="K38" s="139"/>
      <c r="L38" s="139"/>
      <c r="M38" s="139"/>
      <c r="N38" s="128"/>
      <c r="O38" s="128"/>
    </row>
    <row r="39" spans="1:15" x14ac:dyDescent="0.3">
      <c r="A39" s="109" t="s">
        <v>40</v>
      </c>
      <c r="B39" s="110"/>
      <c r="C39" s="110"/>
      <c r="D39" s="110"/>
      <c r="E39" s="110"/>
      <c r="F39" s="110"/>
      <c r="G39" s="110"/>
      <c r="H39" s="111"/>
      <c r="I39" s="127">
        <f>SUM(I27:M38)</f>
        <v>0</v>
      </c>
      <c r="J39" s="127"/>
      <c r="K39" s="127"/>
      <c r="L39" s="127"/>
      <c r="M39" s="127"/>
      <c r="N39" s="128"/>
      <c r="O39" s="128"/>
    </row>
    <row r="41" spans="1:15" ht="37.9" customHeight="1" x14ac:dyDescent="0.3">
      <c r="A41" s="100" t="s">
        <v>44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1:15" x14ac:dyDescent="0.3">
      <c r="A42" s="100" t="s">
        <v>45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1:15" ht="18" customHeight="1" x14ac:dyDescent="0.3">
      <c r="A43" s="128" t="s">
        <v>14</v>
      </c>
      <c r="B43" s="129" t="s">
        <v>15</v>
      </c>
      <c r="C43" s="130"/>
      <c r="D43" s="130"/>
      <c r="E43" s="130"/>
      <c r="F43" s="131"/>
      <c r="G43" s="135" t="s">
        <v>46</v>
      </c>
      <c r="H43" s="136"/>
      <c r="I43" s="136"/>
      <c r="J43" s="136"/>
      <c r="K43" s="136"/>
      <c r="L43" s="136"/>
      <c r="M43" s="136"/>
      <c r="N43" s="136"/>
      <c r="O43" s="137"/>
    </row>
    <row r="44" spans="1:15" ht="52.9" customHeight="1" x14ac:dyDescent="0.3">
      <c r="A44" s="128"/>
      <c r="B44" s="132"/>
      <c r="C44" s="133"/>
      <c r="D44" s="133"/>
      <c r="E44" s="133"/>
      <c r="F44" s="134"/>
      <c r="G44" s="124" t="s">
        <v>47</v>
      </c>
      <c r="H44" s="125"/>
      <c r="I44" s="126"/>
      <c r="J44" s="124" t="s">
        <v>48</v>
      </c>
      <c r="K44" s="125"/>
      <c r="L44" s="126"/>
      <c r="M44" s="124" t="s">
        <v>49</v>
      </c>
      <c r="N44" s="125"/>
      <c r="O44" s="126"/>
    </row>
    <row r="45" spans="1:15" ht="18.600000000000001" customHeight="1" x14ac:dyDescent="0.3">
      <c r="A45" s="16" t="s">
        <v>18</v>
      </c>
      <c r="B45" s="121" t="s">
        <v>19</v>
      </c>
      <c r="C45" s="122"/>
      <c r="D45" s="122"/>
      <c r="E45" s="122"/>
      <c r="F45" s="123"/>
      <c r="G45" s="118"/>
      <c r="H45" s="119"/>
      <c r="I45" s="120"/>
      <c r="J45" s="118"/>
      <c r="K45" s="119"/>
      <c r="L45" s="120"/>
      <c r="M45" s="118"/>
      <c r="N45" s="119"/>
      <c r="O45" s="120"/>
    </row>
    <row r="46" spans="1:15" ht="18.600000000000001" customHeight="1" x14ac:dyDescent="0.3">
      <c r="A46" s="16" t="s">
        <v>20</v>
      </c>
      <c r="B46" s="121" t="s">
        <v>21</v>
      </c>
      <c r="C46" s="122"/>
      <c r="D46" s="122"/>
      <c r="E46" s="122"/>
      <c r="F46" s="123"/>
      <c r="G46" s="118"/>
      <c r="H46" s="119"/>
      <c r="I46" s="120"/>
      <c r="J46" s="118"/>
      <c r="K46" s="119"/>
      <c r="L46" s="120"/>
      <c r="M46" s="118"/>
      <c r="N46" s="119"/>
      <c r="O46" s="120"/>
    </row>
    <row r="47" spans="1:15" ht="18.600000000000001" customHeight="1" x14ac:dyDescent="0.3">
      <c r="A47" s="16" t="s">
        <v>22</v>
      </c>
      <c r="B47" s="121" t="s">
        <v>23</v>
      </c>
      <c r="C47" s="122"/>
      <c r="D47" s="122"/>
      <c r="E47" s="122"/>
      <c r="F47" s="123"/>
      <c r="G47" s="118"/>
      <c r="H47" s="119"/>
      <c r="I47" s="120"/>
      <c r="J47" s="118"/>
      <c r="K47" s="119"/>
      <c r="L47" s="120"/>
      <c r="M47" s="118"/>
      <c r="N47" s="119"/>
      <c r="O47" s="120"/>
    </row>
    <row r="48" spans="1:15" ht="18" customHeight="1" x14ac:dyDescent="0.3">
      <c r="A48" s="16" t="s">
        <v>24</v>
      </c>
      <c r="B48" s="121" t="s">
        <v>25</v>
      </c>
      <c r="C48" s="122"/>
      <c r="D48" s="122"/>
      <c r="E48" s="122"/>
      <c r="F48" s="123"/>
      <c r="G48" s="118"/>
      <c r="H48" s="119"/>
      <c r="I48" s="120"/>
      <c r="J48" s="118"/>
      <c r="K48" s="119"/>
      <c r="L48" s="120"/>
      <c r="M48" s="118"/>
      <c r="N48" s="119"/>
      <c r="O48" s="120"/>
    </row>
    <row r="49" spans="1:15" ht="18" customHeight="1" x14ac:dyDescent="0.3">
      <c r="A49" s="16" t="s">
        <v>26</v>
      </c>
      <c r="B49" s="121" t="s">
        <v>27</v>
      </c>
      <c r="C49" s="122"/>
      <c r="D49" s="122"/>
      <c r="E49" s="122"/>
      <c r="F49" s="123"/>
      <c r="G49" s="118"/>
      <c r="H49" s="119"/>
      <c r="I49" s="120"/>
      <c r="J49" s="118"/>
      <c r="K49" s="119"/>
      <c r="L49" s="120"/>
      <c r="M49" s="118"/>
      <c r="N49" s="119"/>
      <c r="O49" s="120"/>
    </row>
    <row r="50" spans="1:15" ht="18" customHeight="1" x14ac:dyDescent="0.3">
      <c r="A50" s="16" t="s">
        <v>28</v>
      </c>
      <c r="B50" s="121" t="s">
        <v>29</v>
      </c>
      <c r="C50" s="122"/>
      <c r="D50" s="122"/>
      <c r="E50" s="122"/>
      <c r="F50" s="123"/>
      <c r="G50" s="118"/>
      <c r="H50" s="119"/>
      <c r="I50" s="120"/>
      <c r="J50" s="118"/>
      <c r="K50" s="119"/>
      <c r="L50" s="120"/>
      <c r="M50" s="118"/>
      <c r="N50" s="119"/>
      <c r="O50" s="120"/>
    </row>
    <row r="51" spans="1:15" ht="18" customHeight="1" x14ac:dyDescent="0.3">
      <c r="A51" s="16" t="s">
        <v>30</v>
      </c>
      <c r="B51" s="121" t="s">
        <v>31</v>
      </c>
      <c r="C51" s="122"/>
      <c r="D51" s="122"/>
      <c r="E51" s="122"/>
      <c r="F51" s="123"/>
      <c r="G51" s="118"/>
      <c r="H51" s="119"/>
      <c r="I51" s="120"/>
      <c r="J51" s="118"/>
      <c r="K51" s="119"/>
      <c r="L51" s="120"/>
      <c r="M51" s="118"/>
      <c r="N51" s="119"/>
      <c r="O51" s="120"/>
    </row>
    <row r="52" spans="1:15" ht="18" customHeight="1" x14ac:dyDescent="0.3">
      <c r="A52" s="16" t="s">
        <v>32</v>
      </c>
      <c r="B52" s="121" t="s">
        <v>41</v>
      </c>
      <c r="C52" s="122"/>
      <c r="D52" s="122"/>
      <c r="E52" s="122"/>
      <c r="F52" s="123"/>
      <c r="G52" s="118"/>
      <c r="H52" s="119"/>
      <c r="I52" s="120"/>
      <c r="J52" s="118"/>
      <c r="K52" s="119"/>
      <c r="L52" s="120"/>
      <c r="M52" s="118"/>
      <c r="N52" s="119"/>
      <c r="O52" s="120"/>
    </row>
    <row r="53" spans="1:15" ht="18" customHeight="1" x14ac:dyDescent="0.3">
      <c r="A53" s="16" t="s">
        <v>33</v>
      </c>
      <c r="B53" s="121" t="s">
        <v>42</v>
      </c>
      <c r="C53" s="122"/>
      <c r="D53" s="122"/>
      <c r="E53" s="122"/>
      <c r="F53" s="123"/>
      <c r="G53" s="118"/>
      <c r="H53" s="119"/>
      <c r="I53" s="120"/>
      <c r="J53" s="118"/>
      <c r="K53" s="119"/>
      <c r="L53" s="120"/>
      <c r="M53" s="118"/>
      <c r="N53" s="119"/>
      <c r="O53" s="120"/>
    </row>
    <row r="54" spans="1:15" ht="18" customHeight="1" x14ac:dyDescent="0.3">
      <c r="A54" s="16" t="s">
        <v>34</v>
      </c>
      <c r="B54" s="121" t="s">
        <v>35</v>
      </c>
      <c r="C54" s="122"/>
      <c r="D54" s="122"/>
      <c r="E54" s="122"/>
      <c r="F54" s="123"/>
      <c r="G54" s="118"/>
      <c r="H54" s="119"/>
      <c r="I54" s="120"/>
      <c r="J54" s="118"/>
      <c r="K54" s="119"/>
      <c r="L54" s="120"/>
      <c r="M54" s="118"/>
      <c r="N54" s="119"/>
      <c r="O54" s="120"/>
    </row>
    <row r="55" spans="1:15" ht="80.45" customHeight="1" x14ac:dyDescent="0.3">
      <c r="A55" s="16" t="s">
        <v>36</v>
      </c>
      <c r="B55" s="115" t="s">
        <v>37</v>
      </c>
      <c r="C55" s="116"/>
      <c r="D55" s="116"/>
      <c r="E55" s="116"/>
      <c r="F55" s="117"/>
      <c r="G55" s="118"/>
      <c r="H55" s="119"/>
      <c r="I55" s="120"/>
      <c r="J55" s="118"/>
      <c r="K55" s="119"/>
      <c r="L55" s="120"/>
      <c r="M55" s="118"/>
      <c r="N55" s="119"/>
      <c r="O55" s="120"/>
    </row>
    <row r="56" spans="1:15" ht="18" customHeight="1" x14ac:dyDescent="0.3">
      <c r="A56" s="16" t="s">
        <v>38</v>
      </c>
      <c r="B56" s="121" t="s">
        <v>39</v>
      </c>
      <c r="C56" s="122"/>
      <c r="D56" s="122"/>
      <c r="E56" s="122"/>
      <c r="F56" s="123"/>
      <c r="G56" s="118"/>
      <c r="H56" s="119"/>
      <c r="I56" s="120"/>
      <c r="J56" s="118"/>
      <c r="K56" s="119"/>
      <c r="L56" s="120"/>
      <c r="M56" s="118"/>
      <c r="N56" s="119"/>
      <c r="O56" s="120"/>
    </row>
    <row r="57" spans="1:15" x14ac:dyDescent="0.3">
      <c r="A57" s="109" t="s">
        <v>40</v>
      </c>
      <c r="B57" s="110"/>
      <c r="C57" s="110"/>
      <c r="D57" s="110"/>
      <c r="E57" s="110"/>
      <c r="F57" s="111"/>
      <c r="G57" s="112">
        <f>SUM(G45:I56)</f>
        <v>0</v>
      </c>
      <c r="H57" s="113"/>
      <c r="I57" s="114"/>
      <c r="J57" s="112">
        <f t="shared" ref="J57" si="0">SUM(J45:L56)</f>
        <v>0</v>
      </c>
      <c r="K57" s="113"/>
      <c r="L57" s="114"/>
      <c r="M57" s="112">
        <f t="shared" ref="M57" si="1">SUM(M45:O56)</f>
        <v>0</v>
      </c>
      <c r="N57" s="113"/>
      <c r="O57" s="114"/>
    </row>
    <row r="59" spans="1:15" ht="144" customHeight="1" x14ac:dyDescent="0.3">
      <c r="A59" s="100" t="s">
        <v>50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1:15" x14ac:dyDescent="0.3">
      <c r="A60" s="100" t="s">
        <v>51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1:15" x14ac:dyDescent="0.3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1:15" x14ac:dyDescent="0.3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1:15" x14ac:dyDescent="0.3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1:15" x14ac:dyDescent="0.3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1:15" x14ac:dyDescent="0.3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1:15" x14ac:dyDescent="0.3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1:15" x14ac:dyDescent="0.3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1:15" ht="18" customHeight="1" x14ac:dyDescent="0.3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1:15" ht="38.450000000000003" customHeight="1" x14ac:dyDescent="0.3"/>
    <row r="70" spans="1:15" x14ac:dyDescent="0.3">
      <c r="A70" s="95" t="s">
        <v>52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</row>
    <row r="89" spans="1:15" ht="35.450000000000003" customHeight="1" x14ac:dyDescent="0.3">
      <c r="A89" s="108" t="s">
        <v>53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03" t="s">
        <v>9</v>
      </c>
      <c r="B91" s="103"/>
      <c r="C91" s="103"/>
      <c r="D91" s="103"/>
      <c r="E91" s="99" t="str">
        <f>'исходные данные'!E1:H1</f>
        <v>г. Псков</v>
      </c>
      <c r="F91" s="99"/>
      <c r="G91" s="99"/>
      <c r="H91" s="99"/>
    </row>
    <row r="92" spans="1:15" x14ac:dyDescent="0.3">
      <c r="A92" s="13" t="s">
        <v>10</v>
      </c>
      <c r="B92" s="13"/>
      <c r="C92" s="13"/>
      <c r="D92" s="99" t="str">
        <f>'исходные данные'!D2:H2</f>
        <v>г. Псков</v>
      </c>
      <c r="E92" s="99"/>
      <c r="F92" s="99"/>
      <c r="G92" s="99"/>
      <c r="H92" s="99"/>
    </row>
    <row r="93" spans="1:15" x14ac:dyDescent="0.3">
      <c r="A93" s="13" t="s">
        <v>11</v>
      </c>
      <c r="B93" s="13"/>
      <c r="C93" s="13"/>
      <c r="D93" s="104" t="str">
        <f>'исходные данные'!D3:H3</f>
        <v>Коммисаровский пер.</v>
      </c>
      <c r="E93" s="104"/>
      <c r="F93" s="104"/>
      <c r="G93" s="104"/>
      <c r="H93" s="104"/>
    </row>
    <row r="94" spans="1:15" x14ac:dyDescent="0.3">
      <c r="A94" s="13" t="s">
        <v>12</v>
      </c>
      <c r="B94" s="13"/>
      <c r="C94" s="99" t="str">
        <f>'исходные данные'!C4:H4</f>
        <v>7А</v>
      </c>
      <c r="D94" s="99"/>
      <c r="E94" s="99"/>
      <c r="F94" s="99"/>
      <c r="G94" s="99"/>
      <c r="H94" s="99"/>
    </row>
    <row r="97" spans="1:15" x14ac:dyDescent="0.3">
      <c r="A97" s="99" t="e">
        <f>'исходные данные'!#REF!</f>
        <v>#REF!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</row>
    <row r="98" spans="1:15" ht="9.6" customHeight="1" x14ac:dyDescent="0.3">
      <c r="A98" s="101" t="s">
        <v>54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1:15" ht="235.9" customHeight="1" x14ac:dyDescent="0.3">
      <c r="A99" s="105" t="s">
        <v>59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</row>
    <row r="100" spans="1:15" ht="11.45" customHeight="1" x14ac:dyDescent="0.3">
      <c r="A100" s="107" t="s">
        <v>55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</row>
    <row r="106" spans="1:15" x14ac:dyDescent="0.3">
      <c r="A106" s="1" t="s">
        <v>56</v>
      </c>
    </row>
    <row r="107" spans="1:15" x14ac:dyDescent="0.3">
      <c r="A107" s="99" t="e">
        <f>'исходные данные'!#REF!</f>
        <v>#REF!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</row>
    <row r="108" spans="1:15" x14ac:dyDescent="0.3">
      <c r="A108" s="101" t="s">
        <v>54</v>
      </c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1:15" x14ac:dyDescent="0.3">
      <c r="A109" s="102" t="s">
        <v>57</v>
      </c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</row>
    <row r="110" spans="1:15" x14ac:dyDescent="0.3">
      <c r="A110" s="103" t="s">
        <v>9</v>
      </c>
      <c r="B110" s="103"/>
      <c r="C110" s="103"/>
      <c r="D110" s="103"/>
      <c r="E110" s="99" t="str">
        <f>'исходные данные'!E1:H1</f>
        <v>г. Псков</v>
      </c>
      <c r="F110" s="99"/>
      <c r="G110" s="99"/>
      <c r="H110" s="99"/>
    </row>
    <row r="111" spans="1:15" x14ac:dyDescent="0.3">
      <c r="A111" s="13" t="s">
        <v>10</v>
      </c>
      <c r="B111" s="13"/>
      <c r="C111" s="13"/>
      <c r="D111" s="99" t="str">
        <f>'исходные данные'!D2:H2</f>
        <v>г. Псков</v>
      </c>
      <c r="E111" s="99"/>
      <c r="F111" s="99"/>
      <c r="G111" s="99"/>
      <c r="H111" s="99"/>
    </row>
    <row r="112" spans="1:15" x14ac:dyDescent="0.3">
      <c r="A112" s="13" t="s">
        <v>11</v>
      </c>
      <c r="B112" s="13"/>
      <c r="C112" s="13"/>
      <c r="D112" s="104" t="str">
        <f>'исходные данные'!D3:H3</f>
        <v>Коммисаровский пер.</v>
      </c>
      <c r="E112" s="104"/>
      <c r="F112" s="104"/>
      <c r="G112" s="104"/>
      <c r="H112" s="104"/>
    </row>
    <row r="113" spans="1:15" x14ac:dyDescent="0.3">
      <c r="A113" s="13" t="s">
        <v>12</v>
      </c>
      <c r="B113" s="13"/>
      <c r="C113" s="99" t="str">
        <f>'исходные данные'!C4:H4</f>
        <v>7А</v>
      </c>
      <c r="D113" s="99"/>
      <c r="E113" s="99"/>
      <c r="F113" s="99"/>
      <c r="G113" s="99"/>
      <c r="H113" s="99"/>
    </row>
    <row r="115" spans="1:15" ht="51" customHeight="1" x14ac:dyDescent="0.3">
      <c r="A115" s="100" t="s">
        <v>58</v>
      </c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2024-01-26T12:28:56Z</dcterms:modified>
</cp:coreProperties>
</file>