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<sst xmlns="http://schemas.openxmlformats.org/spreadsheetml/2006/main" count="237" uniqueCount="121">
  <si>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</si>
  <si>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</si>
  <si>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</si>
  <si>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</si>
  <si>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</si>
  <si>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</si>
  <si>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</si>
  <si>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</si>
  <si>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</si>
  <si>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</si>
  <si>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</si>
  <si>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</si>
  <si>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</si>
  <si>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</si>
  <si>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</si>
  <si>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</si>
  <si>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</si>
  <si>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</si>
  <si>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</si>
  <si>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</si>
  <si>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</si>
  <si>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</si>
  <si>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</si>
  <si>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</si>
  <si>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</si>
  <si>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</si>
  <si>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</si>
  <si>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</si>
  <si>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</si>
  <si>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</si>
  <si>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</si>
  <si>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</si>
  <si>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</si>
  <si>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</si>
  <si>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</si>
  <si>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</si>
  <si>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</si>
  <si>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</si>
  <si>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</si>
  <si>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</si>
  <si>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</si>
  <si>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</si>
  <si>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</si>
  <si>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</si>
  <si>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</si>
  <si>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</si>
  <si>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</si>
  <si>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</si>
  <si>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</si>
  <si>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</si>
  <si>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</si>
  <si>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</si>
  <si>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</si>
  <si>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</si>
  <si>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</si>
  <si>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</si>
  <si>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</si>
  <si>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</si>
  <si>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</si>
  <si>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</si>
  <si>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</si>
  <si>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</si>
  <si>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</si>
  <si>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</si>
  <si>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</si>
  <si>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</si>
  <si>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</si>
  <si>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</si>
  <si>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</si>
  <si>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</si>
  <si>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</si>
  <si>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</si>
  <si>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</si>
  <si>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</si>
  <si>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</si>
  <si>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</si>
  <si>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</si>
  <si>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</si>
  <si>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</si>
  <si>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</si>
  <si>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</si>
  <si>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</si>
  <si>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</si>
  <si>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</si>
  <si>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</si>
  <si>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</si>
  <si>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</si>
  <si>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</si>
  <si>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</si>
  <si>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</si>
  <si>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</si>
  <si>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</si>
  <si>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</si>
  <si>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</si>
  <si>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</si>
  <si>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</si>
  <si>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</si>
  <si>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</si>
  <si>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</si>
  <si>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</si>
  <si>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</si>
  <si>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</si>
  <si>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</si>
  <si>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</si>
  <si>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</si>
  <si>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</si>
  <si>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</si>
  <si>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</si>
  <si>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</si>
  <si>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</si>
  <si>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</si>
  <si>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</si>
  <si>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</si>
  <si>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</si>
  <si>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</si>
  <si>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</si>
  <si>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</si>
  <si>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</si>
  <si>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г. Псков</t>
  </si>
  <si>
    <t>Зеленый пер.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</si>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</sst>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B4" sqref="B4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9.75" customHeight="1" x14ac:dyDescent="0.2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г. Псков</v>
      </c>
      <c r="B4" s="51" t="s">
        <v>107</v>
      </c>
      <c r="C4" s="27" t="str">
        <f>'исходные данные'!C10</f>
        <v>Зеленый пер.</v>
      </c>
      <c r="D4" s="36" t="s">
        <v>106</v>
      </c>
      <c r="E4" s="35" t="str">
        <f>'исходные данные'!D10</f>
        <v>7</v>
      </c>
    </row>
    <row r="5" spans="1:14" ht="21" customHeight="1" x14ac:dyDescent="0.2">
      <c r="A5" s="83" t="s">
        <v>113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4" t="s">
        <v>112</v>
      </c>
      <c r="I6" s="84"/>
      <c r="J6" s="84"/>
      <c r="K6" s="84"/>
      <c r="L6" s="84"/>
      <c r="M6" s="85" t="s">
        <v>17</v>
      </c>
      <c r="N6" s="86"/>
    </row>
    <row r="7" spans="1:14" ht="10.5" customHeight="1" x14ac:dyDescent="0.2">
      <c r="A7" s="29">
        <v>1</v>
      </c>
      <c r="B7" s="80" t="s">
        <v>19</v>
      </c>
      <c r="C7" s="80"/>
      <c r="D7" s="80"/>
      <c r="E7" s="80"/>
      <c r="F7" s="80"/>
      <c r="G7" s="80"/>
      <c r="H7" s="81">
        <f>'исходные данные'!O10</f>
        <v>0</v>
      </c>
      <c r="I7" s="81"/>
      <c r="J7" s="81"/>
      <c r="K7" s="81"/>
      <c r="L7" s="81"/>
      <c r="M7" s="90" t="s">
        <v>114</v>
      </c>
      <c r="N7" s="91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10025393.366999999</v>
      </c>
      <c r="I8" s="72"/>
      <c r="J8" s="72"/>
      <c r="K8" s="72"/>
      <c r="L8" s="73"/>
      <c r="M8" s="88" t="s">
        <v>114</v>
      </c>
      <c r="N8" s="89"/>
    </row>
    <row r="9" spans="1:14" ht="10.5" customHeight="1" x14ac:dyDescent="0.2">
      <c r="A9" s="29">
        <v>3</v>
      </c>
      <c r="B9" s="80" t="s">
        <v>23</v>
      </c>
      <c r="C9" s="80"/>
      <c r="D9" s="80"/>
      <c r="E9" s="80"/>
      <c r="F9" s="80"/>
      <c r="G9" s="80"/>
      <c r="H9" s="81">
        <f>'исходные данные'!S10</f>
        <v>0</v>
      </c>
      <c r="I9" s="81"/>
      <c r="J9" s="81"/>
      <c r="K9" s="81"/>
      <c r="L9" s="81"/>
      <c r="M9" s="90" t="s">
        <v>114</v>
      </c>
      <c r="N9" s="91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90" t="s">
        <v>114</v>
      </c>
      <c r="N10" s="91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90" t="s">
        <v>114</v>
      </c>
      <c r="N11" s="91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90" t="s">
        <v>114</v>
      </c>
      <c r="N12" s="91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90" t="s">
        <v>114</v>
      </c>
      <c r="N13" s="91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90" t="s">
        <v>114</v>
      </c>
      <c r="N14" s="91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0</v>
      </c>
      <c r="I15" s="72"/>
      <c r="J15" s="72"/>
      <c r="K15" s="72"/>
      <c r="L15" s="73"/>
      <c r="M15" s="90" t="s">
        <v>114</v>
      </c>
      <c r="N15" s="91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90" t="s">
        <v>114</v>
      </c>
      <c r="N16" s="91"/>
    </row>
    <row r="17" spans="1:14" ht="18.75" customHeight="1" x14ac:dyDescent="0.2">
      <c r="A17" s="29">
        <v>11</v>
      </c>
      <c r="B17" s="69" t="s">
        <v>116</v>
      </c>
      <c r="C17" s="70"/>
      <c r="D17" s="70"/>
      <c r="E17" s="70"/>
      <c r="F17" s="70"/>
      <c r="G17" s="70"/>
      <c r="H17" s="71">
        <f>'исходные данные'!AI10</f>
        <v>174494.21100000001</v>
      </c>
      <c r="I17" s="72"/>
      <c r="J17" s="72"/>
      <c r="K17" s="72"/>
      <c r="L17" s="73"/>
      <c r="M17" s="88" t="s">
        <v>114</v>
      </c>
      <c r="N17" s="89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214543.41805379995</v>
      </c>
      <c r="I18" s="72"/>
      <c r="J18" s="72"/>
      <c r="K18" s="72"/>
      <c r="L18" s="73"/>
      <c r="M18" s="88" t="s">
        <v>114</v>
      </c>
      <c r="N18" s="89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10414430.996053798</v>
      </c>
      <c r="I19" s="65"/>
      <c r="J19" s="65"/>
      <c r="K19" s="65"/>
      <c r="L19" s="65"/>
      <c r="M19" s="88"/>
      <c r="N19" s="89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760565.36</v>
      </c>
      <c r="B23" s="59"/>
      <c r="C23" s="59"/>
      <c r="D23" s="59" t="s">
        <v>65</v>
      </c>
      <c r="E23" s="59"/>
      <c r="F23" s="59"/>
      <c r="G23" s="60">
        <f>'исходные данные'!AL10</f>
        <v>0</v>
      </c>
      <c r="H23" s="61"/>
      <c r="I23" s="62">
        <f>H19+(G23-A23)</f>
        <v>9653865.6360537987</v>
      </c>
      <c r="J23" s="62"/>
      <c r="K23" s="62"/>
    </row>
    <row r="24" spans="1:14" ht="11.25" customHeight="1" x14ac:dyDescent="0.2">
      <c r="A24" s="53">
        <f>SUM(A23:C23)</f>
        <v>760565.36</v>
      </c>
      <c r="B24" s="53"/>
      <c r="C24" s="53"/>
      <c r="D24" s="54">
        <v>0</v>
      </c>
      <c r="E24" s="54"/>
      <c r="F24" s="54"/>
      <c r="G24" s="55">
        <f>G23</f>
        <v>0</v>
      </c>
      <c r="H24" s="56"/>
      <c r="I24" s="54">
        <f>I23</f>
        <v>9653865.6360537987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7" t="s">
        <v>115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4" ht="8.25" customHeight="1" x14ac:dyDescent="0.2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г. Псков</v>
      </c>
      <c r="B38" s="51" t="s">
        <v>107</v>
      </c>
      <c r="C38" s="27" t="str">
        <f>C4</f>
        <v>Зеленый пер.</v>
      </c>
      <c r="D38" s="36" t="s">
        <v>106</v>
      </c>
      <c r="E38" s="37" t="str">
        <f>E4</f>
        <v>7</v>
      </c>
    </row>
    <row r="39" spans="1:14" ht="21" customHeight="1" x14ac:dyDescent="0.2">
      <c r="A39" s="83" t="s">
        <v>113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4" t="s">
        <v>112</v>
      </c>
      <c r="I40" s="84"/>
      <c r="J40" s="84"/>
      <c r="K40" s="84"/>
      <c r="L40" s="84"/>
      <c r="M40" s="85" t="s">
        <v>17</v>
      </c>
      <c r="N40" s="86"/>
    </row>
    <row r="41" spans="1:14" ht="10.5" customHeight="1" x14ac:dyDescent="0.2">
      <c r="A41" s="34">
        <v>1</v>
      </c>
      <c r="B41" s="80" t="s">
        <v>19</v>
      </c>
      <c r="C41" s="80"/>
      <c r="D41" s="80"/>
      <c r="E41" s="80"/>
      <c r="F41" s="80"/>
      <c r="G41" s="80"/>
      <c r="H41" s="81">
        <f t="shared" ref="H41:H52" si="0">H7</f>
        <v>0</v>
      </c>
      <c r="I41" s="81"/>
      <c r="J41" s="81"/>
      <c r="K41" s="81"/>
      <c r="L41" s="81"/>
      <c r="M41" s="78" t="s">
        <v>114</v>
      </c>
      <c r="N41" s="79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10025393.366999999</v>
      </c>
      <c r="I42" s="72"/>
      <c r="J42" s="72"/>
      <c r="K42" s="72"/>
      <c r="L42" s="73"/>
      <c r="M42" s="74" t="s">
        <v>114</v>
      </c>
      <c r="N42" s="75"/>
    </row>
    <row r="43" spans="1:14" ht="10.5" customHeight="1" x14ac:dyDescent="0.2">
      <c r="A43" s="34">
        <v>3</v>
      </c>
      <c r="B43" s="80" t="s">
        <v>23</v>
      </c>
      <c r="C43" s="80"/>
      <c r="D43" s="80"/>
      <c r="E43" s="80"/>
      <c r="F43" s="80"/>
      <c r="G43" s="80"/>
      <c r="H43" s="81">
        <f t="shared" si="0"/>
        <v>0</v>
      </c>
      <c r="I43" s="81"/>
      <c r="J43" s="81"/>
      <c r="K43" s="81"/>
      <c r="L43" s="81"/>
      <c r="M43" s="78" t="s">
        <v>114</v>
      </c>
      <c r="N43" s="79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78" t="s">
        <v>114</v>
      </c>
      <c r="N44" s="79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78" t="s">
        <v>114</v>
      </c>
      <c r="N45" s="79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78" t="s">
        <v>114</v>
      </c>
      <c r="N46" s="79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78" t="s">
        <v>114</v>
      </c>
      <c r="N47" s="79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78" t="s">
        <v>114</v>
      </c>
      <c r="N48" s="79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0</v>
      </c>
      <c r="I49" s="72"/>
      <c r="J49" s="72"/>
      <c r="K49" s="72"/>
      <c r="L49" s="73"/>
      <c r="M49" s="78" t="s">
        <v>114</v>
      </c>
      <c r="N49" s="79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78" t="s">
        <v>114</v>
      </c>
      <c r="N50" s="79"/>
    </row>
    <row r="51" spans="1:14" ht="18.75" customHeight="1" x14ac:dyDescent="0.2">
      <c r="A51" s="34">
        <v>11</v>
      </c>
      <c r="B51" s="69" t="s">
        <v>117</v>
      </c>
      <c r="C51" s="70"/>
      <c r="D51" s="70"/>
      <c r="E51" s="70"/>
      <c r="F51" s="70"/>
      <c r="G51" s="70"/>
      <c r="H51" s="71">
        <f t="shared" si="0"/>
        <v>174494.21100000001</v>
      </c>
      <c r="I51" s="72"/>
      <c r="J51" s="72"/>
      <c r="K51" s="72"/>
      <c r="L51" s="73"/>
      <c r="M51" s="74" t="s">
        <v>114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214543.41805379995</v>
      </c>
      <c r="I52" s="72"/>
      <c r="J52" s="72"/>
      <c r="K52" s="72"/>
      <c r="L52" s="73"/>
      <c r="M52" s="74" t="s">
        <v>114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10414430.996053798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760565.36</v>
      </c>
      <c r="B57" s="59"/>
      <c r="C57" s="59"/>
      <c r="D57" s="59" t="s">
        <v>65</v>
      </c>
      <c r="E57" s="59"/>
      <c r="F57" s="59"/>
      <c r="G57" s="60">
        <f>G23</f>
        <v>0</v>
      </c>
      <c r="H57" s="61"/>
      <c r="I57" s="62">
        <f>I23</f>
        <v>9653865.6360537987</v>
      </c>
      <c r="J57" s="62"/>
      <c r="K57" s="62"/>
    </row>
    <row r="58" spans="1:14" ht="15.75" customHeight="1" x14ac:dyDescent="0.2">
      <c r="A58" s="53">
        <f>SUM(A57:C57)</f>
        <v>760565.36</v>
      </c>
      <c r="B58" s="53"/>
      <c r="C58" s="53"/>
      <c r="D58" s="54">
        <v>0</v>
      </c>
      <c r="E58" s="54"/>
      <c r="F58" s="54"/>
      <c r="G58" s="55">
        <f>G57</f>
        <v>0</v>
      </c>
      <c r="H58" s="56"/>
      <c r="I58" s="54">
        <f>I57</f>
        <v>9653865.6360537987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9" t="s">
        <v>9</v>
      </c>
      <c r="B1" s="109"/>
      <c r="C1" s="109"/>
      <c r="D1" s="109"/>
      <c r="E1" s="110" t="str">
        <f>F10</f>
        <v>г. Псков</v>
      </c>
      <c r="F1" s="110"/>
      <c r="G1" s="110"/>
      <c r="H1" s="110"/>
    </row>
    <row r="2" spans="1:38" ht="18.75" x14ac:dyDescent="0.3">
      <c r="A2" s="14" t="s">
        <v>10</v>
      </c>
      <c r="B2" s="10"/>
      <c r="C2" s="10"/>
      <c r="D2" s="110" t="str">
        <f>B10</f>
        <v>г. Псков</v>
      </c>
      <c r="E2" s="110"/>
      <c r="F2" s="110"/>
      <c r="G2" s="110"/>
      <c r="H2" s="110"/>
    </row>
    <row r="3" spans="1:38" ht="18.75" x14ac:dyDescent="0.3">
      <c r="A3" s="14" t="s">
        <v>11</v>
      </c>
      <c r="B3" s="10"/>
      <c r="C3" s="10"/>
      <c r="D3" s="111" t="str">
        <f>C10</f>
        <v>Зеленый пер.</v>
      </c>
      <c r="E3" s="111"/>
      <c r="F3" s="111"/>
      <c r="G3" s="111"/>
      <c r="H3" s="111"/>
    </row>
    <row r="4" spans="1:38" ht="18.75" x14ac:dyDescent="0.3">
      <c r="A4" s="14" t="s">
        <v>12</v>
      </c>
      <c r="B4" s="10"/>
      <c r="C4" s="112" t="str">
        <f>D10</f>
        <v>7</v>
      </c>
      <c r="D4" s="112"/>
      <c r="E4" s="112"/>
      <c r="F4" s="112"/>
      <c r="G4" s="112"/>
      <c r="H4" s="112"/>
    </row>
    <row r="7" spans="1:38" ht="15" customHeight="1" x14ac:dyDescent="0.25">
      <c r="A7" s="95" t="s">
        <v>66</v>
      </c>
      <c r="B7" s="100" t="s">
        <v>62</v>
      </c>
      <c r="C7" s="95" t="s">
        <v>63</v>
      </c>
      <c r="D7" s="103" t="s">
        <v>64</v>
      </c>
      <c r="E7" s="106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95"/>
      <c r="B8" s="101"/>
      <c r="C8" s="95"/>
      <c r="D8" s="104"/>
      <c r="E8" s="107"/>
      <c r="F8" s="95"/>
      <c r="G8" s="95"/>
      <c r="H8" s="95"/>
      <c r="I8" s="95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95"/>
      <c r="B9" s="102"/>
      <c r="C9" s="95"/>
      <c r="D9" s="105"/>
      <c r="E9" s="108"/>
      <c r="F9" s="95"/>
      <c r="G9" s="95"/>
      <c r="H9" s="95"/>
      <c r="I9" s="95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50" customFormat="1" ht="21" x14ac:dyDescent="0.25">
      <c r="A10" s="38">
        <v>3</v>
      </c>
      <c r="B10" s="39" t="s">
        <v>118</v>
      </c>
      <c r="C10" s="40" t="s">
        <v>119</v>
      </c>
      <c r="D10" s="41" t="s">
        <v>120</v>
      </c>
      <c r="E10" s="42">
        <v>760565.36</v>
      </c>
      <c r="F10" s="43" t="s">
        <v>118</v>
      </c>
      <c r="G10" s="38">
        <v>1999</v>
      </c>
      <c r="H10" s="38">
        <v>1067.7</v>
      </c>
      <c r="I10" s="38">
        <v>1019.7</v>
      </c>
      <c r="J10" s="42">
        <f t="shared" ref="J10" si="0">O10+Q10+S10+U10+W10+Y10+AA10+AC10+AE10+AG10+AI10+AK10</f>
        <v>10414430.996053798</v>
      </c>
      <c r="K10" s="44"/>
      <c r="L10" s="38"/>
      <c r="M10" s="38"/>
      <c r="N10" s="42">
        <f t="shared" ref="N10" si="1">O10+Q10+S10+U10+W10+Y10+AA10+AC10+AE10+AG10+AI10+AK10</f>
        <v>10414430.996053798</v>
      </c>
      <c r="O10" s="42">
        <f t="shared" ref="O10" si="2">P10*H10</f>
        <v>0</v>
      </c>
      <c r="P10" s="45"/>
      <c r="Q10" s="42">
        <f t="shared" ref="Q10" si="3">R10*H10</f>
        <v>10025393.366999999</v>
      </c>
      <c r="R10" s="45">
        <v>9389.7099999999991</v>
      </c>
      <c r="S10" s="46">
        <f t="shared" ref="S10" si="4">T10*H10</f>
        <v>0</v>
      </c>
      <c r="T10" s="47"/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0</v>
      </c>
      <c r="Z10" s="45"/>
      <c r="AA10" s="42">
        <f t="shared" ref="AA10" si="8">AB10*H10</f>
        <v>0</v>
      </c>
      <c r="AB10" s="45"/>
      <c r="AC10" s="42">
        <f t="shared" ref="AC10" si="9">AD10*H10</f>
        <v>0</v>
      </c>
      <c r="AD10" s="45"/>
      <c r="AE10" s="42">
        <f t="shared" ref="AE10" si="10">AF10*H10</f>
        <v>0</v>
      </c>
      <c r="AF10" s="45"/>
      <c r="AG10" s="42">
        <f>AH10*2</f>
        <v>0</v>
      </c>
      <c r="AH10" s="42">
        <v>0</v>
      </c>
      <c r="AI10" s="48">
        <f t="shared" ref="AI10" si="11">H10*AJ10</f>
        <v>174494.21100000001</v>
      </c>
      <c r="AJ10" s="45">
        <v>163.43</v>
      </c>
      <c r="AK10" s="42">
        <f t="shared" ref="AK10" si="12">(O10+Q10+S10+U10+W10+Y10+AA10+AC10+AE10+AG10)*0.0214</f>
        <v>214543.41805379995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1" t="s">
        <v>0</v>
      </c>
      <c r="B1" s="161"/>
      <c r="C1" s="161"/>
      <c r="D1" s="161"/>
      <c r="E1" s="161"/>
      <c r="J1" s="162"/>
      <c r="K1" s="162"/>
      <c r="L1" s="162"/>
      <c r="M1" s="162"/>
      <c r="N1" s="162"/>
    </row>
    <row r="2" spans="1:14" ht="17.45" customHeight="1" x14ac:dyDescent="0.3">
      <c r="A2" s="161" t="s">
        <v>1</v>
      </c>
      <c r="B2" s="161"/>
      <c r="C2" s="161"/>
      <c r="D2" s="161"/>
      <c r="E2" s="161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1" t="s">
        <v>2</v>
      </c>
      <c r="B3" s="161"/>
      <c r="C3" s="161"/>
      <c r="D3" s="161"/>
      <c r="E3" s="161"/>
      <c r="G3" s="9"/>
      <c r="I3" s="156" t="s">
        <v>7</v>
      </c>
      <c r="J3" s="156"/>
      <c r="K3" s="156"/>
      <c r="L3" s="156"/>
      <c r="M3" s="156"/>
      <c r="N3" s="156"/>
    </row>
    <row r="4" spans="1:14" x14ac:dyDescent="0.3">
      <c r="A4" s="6"/>
      <c r="B4" s="11"/>
      <c r="C4" s="11"/>
      <c r="D4" s="11"/>
      <c r="E4" s="11"/>
    </row>
    <row r="5" spans="1:14" x14ac:dyDescent="0.3">
      <c r="A5" s="160" t="s">
        <v>3</v>
      </c>
      <c r="B5" s="160"/>
      <c r="C5" s="160"/>
      <c r="D5" s="160"/>
      <c r="E5" s="160"/>
      <c r="H5" s="8"/>
      <c r="I5" s="8"/>
      <c r="J5" s="8"/>
      <c r="K5" s="8"/>
      <c r="L5" s="8"/>
      <c r="M5" s="8"/>
      <c r="N5" s="8"/>
    </row>
    <row r="6" spans="1:14" x14ac:dyDescent="0.3">
      <c r="A6" s="160" t="s">
        <v>4</v>
      </c>
      <c r="B6" s="160"/>
      <c r="C6" s="160"/>
      <c r="D6" s="160"/>
      <c r="E6" s="160"/>
    </row>
    <row r="7" spans="1:14" x14ac:dyDescent="0.3">
      <c r="A7" s="160" t="s">
        <v>6</v>
      </c>
      <c r="B7" s="160"/>
      <c r="C7" s="160"/>
      <c r="D7" s="160"/>
      <c r="E7" s="16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7" t="s">
        <v>9</v>
      </c>
      <c r="B11" s="117"/>
      <c r="C11" s="117"/>
      <c r="D11" s="117"/>
      <c r="E11" s="113" t="str">
        <f>'исходные данные'!E1:H1</f>
        <v>г. Псков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г. Псков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8" t="str">
        <f>'исходные данные'!D3:H3</f>
        <v>Зеленый пер.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3" t="str">
        <f>'исходные данные'!C4:H4</f>
        <v>7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59" t="s">
        <v>13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7" t="s">
        <v>9</v>
      </c>
      <c r="B19" s="117"/>
      <c r="C19" s="117"/>
      <c r="D19" s="117"/>
      <c r="E19" s="113" t="str">
        <f>E11</f>
        <v>г. Псков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г. Псков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8" t="str">
        <f>D13</f>
        <v>Зеленый пер.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3" t="str">
        <f>C14</f>
        <v>7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55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x14ac:dyDescent="0.3">
      <c r="A25" s="2"/>
    </row>
    <row r="26" spans="1:15" ht="69" customHeight="1" x14ac:dyDescent="0.3">
      <c r="A26" s="15" t="s">
        <v>14</v>
      </c>
      <c r="B26" s="157" t="s">
        <v>15</v>
      </c>
      <c r="C26" s="157"/>
      <c r="D26" s="157"/>
      <c r="E26" s="157"/>
      <c r="F26" s="157"/>
      <c r="G26" s="157"/>
      <c r="H26" s="157"/>
      <c r="I26" s="158" t="s">
        <v>16</v>
      </c>
      <c r="J26" s="158"/>
      <c r="K26" s="158"/>
      <c r="L26" s="158"/>
      <c r="M26" s="158"/>
      <c r="N26" s="157" t="s">
        <v>17</v>
      </c>
      <c r="O26" s="157"/>
    </row>
    <row r="27" spans="1:15" ht="25.15" customHeight="1" x14ac:dyDescent="0.3">
      <c r="A27" s="16" t="s">
        <v>18</v>
      </c>
      <c r="B27" s="154" t="s">
        <v>19</v>
      </c>
      <c r="C27" s="154"/>
      <c r="D27" s="154"/>
      <c r="E27" s="154"/>
      <c r="F27" s="154"/>
      <c r="G27" s="154"/>
      <c r="H27" s="154"/>
      <c r="I27" s="153"/>
      <c r="J27" s="153"/>
      <c r="K27" s="153"/>
      <c r="L27" s="153"/>
      <c r="M27" s="153"/>
      <c r="N27" s="142"/>
      <c r="O27" s="142"/>
    </row>
    <row r="28" spans="1:15" ht="25.15" customHeight="1" x14ac:dyDescent="0.3">
      <c r="A28" s="16" t="s">
        <v>20</v>
      </c>
      <c r="B28" s="154" t="s">
        <v>21</v>
      </c>
      <c r="C28" s="154"/>
      <c r="D28" s="154"/>
      <c r="E28" s="154"/>
      <c r="F28" s="154"/>
      <c r="G28" s="154"/>
      <c r="H28" s="154"/>
      <c r="I28" s="153"/>
      <c r="J28" s="153"/>
      <c r="K28" s="153"/>
      <c r="L28" s="153"/>
      <c r="M28" s="153"/>
      <c r="N28" s="142"/>
      <c r="O28" s="142"/>
    </row>
    <row r="29" spans="1:15" ht="25.15" customHeight="1" x14ac:dyDescent="0.3">
      <c r="A29" s="16" t="s">
        <v>22</v>
      </c>
      <c r="B29" s="154" t="s">
        <v>23</v>
      </c>
      <c r="C29" s="154"/>
      <c r="D29" s="154"/>
      <c r="E29" s="154"/>
      <c r="F29" s="154"/>
      <c r="G29" s="154"/>
      <c r="H29" s="154"/>
      <c r="I29" s="153"/>
      <c r="J29" s="153"/>
      <c r="K29" s="153"/>
      <c r="L29" s="153"/>
      <c r="M29" s="153"/>
      <c r="N29" s="142"/>
      <c r="O29" s="142"/>
    </row>
    <row r="30" spans="1:15" ht="25.15" customHeight="1" x14ac:dyDescent="0.3">
      <c r="A30" s="16" t="s">
        <v>24</v>
      </c>
      <c r="B30" s="154" t="s">
        <v>25</v>
      </c>
      <c r="C30" s="154"/>
      <c r="D30" s="154"/>
      <c r="E30" s="154"/>
      <c r="F30" s="154"/>
      <c r="G30" s="154"/>
      <c r="H30" s="154"/>
      <c r="I30" s="153"/>
      <c r="J30" s="153"/>
      <c r="K30" s="153"/>
      <c r="L30" s="153"/>
      <c r="M30" s="153"/>
      <c r="N30" s="142"/>
      <c r="O30" s="142"/>
    </row>
    <row r="31" spans="1:15" ht="25.15" customHeight="1" x14ac:dyDescent="0.3">
      <c r="A31" s="16" t="s">
        <v>26</v>
      </c>
      <c r="B31" s="154" t="s">
        <v>27</v>
      </c>
      <c r="C31" s="154"/>
      <c r="D31" s="154"/>
      <c r="E31" s="154"/>
      <c r="F31" s="154"/>
      <c r="G31" s="154"/>
      <c r="H31" s="154"/>
      <c r="I31" s="153"/>
      <c r="J31" s="153"/>
      <c r="K31" s="153"/>
      <c r="L31" s="153"/>
      <c r="M31" s="153"/>
      <c r="N31" s="142"/>
      <c r="O31" s="142"/>
    </row>
    <row r="32" spans="1:15" ht="25.15" customHeight="1" x14ac:dyDescent="0.3">
      <c r="A32" s="16" t="s">
        <v>28</v>
      </c>
      <c r="B32" s="154" t="s">
        <v>29</v>
      </c>
      <c r="C32" s="154"/>
      <c r="D32" s="154"/>
      <c r="E32" s="154"/>
      <c r="F32" s="154"/>
      <c r="G32" s="154"/>
      <c r="H32" s="154"/>
      <c r="I32" s="153"/>
      <c r="J32" s="153"/>
      <c r="K32" s="153"/>
      <c r="L32" s="153"/>
      <c r="M32" s="153"/>
      <c r="N32" s="142"/>
      <c r="O32" s="142"/>
    </row>
    <row r="33" spans="1:15" ht="25.15" customHeight="1" x14ac:dyDescent="0.3">
      <c r="A33" s="16" t="s">
        <v>30</v>
      </c>
      <c r="B33" s="154" t="s">
        <v>31</v>
      </c>
      <c r="C33" s="154"/>
      <c r="D33" s="154"/>
      <c r="E33" s="154"/>
      <c r="F33" s="154"/>
      <c r="G33" s="154"/>
      <c r="H33" s="154"/>
      <c r="I33" s="153"/>
      <c r="J33" s="153"/>
      <c r="K33" s="153"/>
      <c r="L33" s="153"/>
      <c r="M33" s="153"/>
      <c r="N33" s="142"/>
      <c r="O33" s="142"/>
    </row>
    <row r="34" spans="1:15" ht="25.15" customHeight="1" x14ac:dyDescent="0.3">
      <c r="A34" s="16" t="s">
        <v>32</v>
      </c>
      <c r="B34" s="154" t="s">
        <v>41</v>
      </c>
      <c r="C34" s="154"/>
      <c r="D34" s="154"/>
      <c r="E34" s="154"/>
      <c r="F34" s="154"/>
      <c r="G34" s="154"/>
      <c r="H34" s="154"/>
      <c r="I34" s="153"/>
      <c r="J34" s="153"/>
      <c r="K34" s="153"/>
      <c r="L34" s="153"/>
      <c r="M34" s="153"/>
      <c r="N34" s="142"/>
      <c r="O34" s="142"/>
    </row>
    <row r="35" spans="1:15" ht="25.15" customHeight="1" x14ac:dyDescent="0.3">
      <c r="A35" s="16" t="s">
        <v>33</v>
      </c>
      <c r="B35" s="154" t="s">
        <v>42</v>
      </c>
      <c r="C35" s="154"/>
      <c r="D35" s="154"/>
      <c r="E35" s="154"/>
      <c r="F35" s="154"/>
      <c r="G35" s="154"/>
      <c r="H35" s="154"/>
      <c r="I35" s="153"/>
      <c r="J35" s="153"/>
      <c r="K35" s="153"/>
      <c r="L35" s="153"/>
      <c r="M35" s="153"/>
      <c r="N35" s="142"/>
      <c r="O35" s="142"/>
    </row>
    <row r="36" spans="1:15" ht="25.15" customHeight="1" x14ac:dyDescent="0.3">
      <c r="A36" s="16" t="s">
        <v>34</v>
      </c>
      <c r="B36" s="154" t="s">
        <v>35</v>
      </c>
      <c r="C36" s="154"/>
      <c r="D36" s="154"/>
      <c r="E36" s="154"/>
      <c r="F36" s="154"/>
      <c r="G36" s="154"/>
      <c r="H36" s="154"/>
      <c r="I36" s="153"/>
      <c r="J36" s="153"/>
      <c r="K36" s="153"/>
      <c r="L36" s="153"/>
      <c r="M36" s="153"/>
      <c r="N36" s="142"/>
      <c r="O36" s="142"/>
    </row>
    <row r="37" spans="1:15" ht="48.6" customHeight="1" x14ac:dyDescent="0.3">
      <c r="A37" s="16" t="s">
        <v>36</v>
      </c>
      <c r="B37" s="152" t="s">
        <v>37</v>
      </c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42"/>
      <c r="O37" s="142"/>
    </row>
    <row r="38" spans="1:15" ht="25.15" customHeight="1" x14ac:dyDescent="0.3">
      <c r="A38" s="16" t="s">
        <v>38</v>
      </c>
      <c r="B38" s="154" t="s">
        <v>39</v>
      </c>
      <c r="C38" s="154"/>
      <c r="D38" s="154"/>
      <c r="E38" s="154"/>
      <c r="F38" s="154"/>
      <c r="G38" s="154"/>
      <c r="H38" s="154"/>
      <c r="I38" s="153"/>
      <c r="J38" s="153"/>
      <c r="K38" s="153"/>
      <c r="L38" s="153"/>
      <c r="M38" s="153"/>
      <c r="N38" s="142"/>
      <c r="O38" s="142"/>
    </row>
    <row r="39" spans="1:15" x14ac:dyDescent="0.3">
      <c r="A39" s="123" t="s">
        <v>40</v>
      </c>
      <c r="B39" s="124"/>
      <c r="C39" s="124"/>
      <c r="D39" s="124"/>
      <c r="E39" s="124"/>
      <c r="F39" s="124"/>
      <c r="G39" s="124"/>
      <c r="H39" s="125"/>
      <c r="I39" s="141">
        <f>SUM(I27:M38)</f>
        <v>0</v>
      </c>
      <c r="J39" s="141"/>
      <c r="K39" s="141"/>
      <c r="L39" s="141"/>
      <c r="M39" s="141"/>
      <c r="N39" s="142"/>
      <c r="O39" s="142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42" t="s">
        <v>14</v>
      </c>
      <c r="B43" s="143" t="s">
        <v>15</v>
      </c>
      <c r="C43" s="144"/>
      <c r="D43" s="144"/>
      <c r="E43" s="144"/>
      <c r="F43" s="145"/>
      <c r="G43" s="149" t="s">
        <v>46</v>
      </c>
      <c r="H43" s="150"/>
      <c r="I43" s="150"/>
      <c r="J43" s="150"/>
      <c r="K43" s="150"/>
      <c r="L43" s="150"/>
      <c r="M43" s="150"/>
      <c r="N43" s="150"/>
      <c r="O43" s="151"/>
    </row>
    <row r="44" spans="1:15" ht="52.9" customHeight="1" x14ac:dyDescent="0.3">
      <c r="A44" s="142"/>
      <c r="B44" s="146"/>
      <c r="C44" s="147"/>
      <c r="D44" s="147"/>
      <c r="E44" s="147"/>
      <c r="F44" s="148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35" t="s">
        <v>19</v>
      </c>
      <c r="C45" s="136"/>
      <c r="D45" s="136"/>
      <c r="E45" s="136"/>
      <c r="F45" s="137"/>
      <c r="G45" s="132"/>
      <c r="H45" s="133"/>
      <c r="I45" s="134"/>
      <c r="J45" s="132"/>
      <c r="K45" s="133"/>
      <c r="L45" s="134"/>
      <c r="M45" s="132"/>
      <c r="N45" s="133"/>
      <c r="O45" s="134"/>
    </row>
    <row r="46" spans="1:15" ht="18.600000000000001" customHeight="1" x14ac:dyDescent="0.3">
      <c r="A46" s="16" t="s">
        <v>20</v>
      </c>
      <c r="B46" s="135" t="s">
        <v>21</v>
      </c>
      <c r="C46" s="136"/>
      <c r="D46" s="136"/>
      <c r="E46" s="136"/>
      <c r="F46" s="137"/>
      <c r="G46" s="132"/>
      <c r="H46" s="133"/>
      <c r="I46" s="134"/>
      <c r="J46" s="132"/>
      <c r="K46" s="133"/>
      <c r="L46" s="134"/>
      <c r="M46" s="132"/>
      <c r="N46" s="133"/>
      <c r="O46" s="134"/>
    </row>
    <row r="47" spans="1:15" ht="18.600000000000001" customHeight="1" x14ac:dyDescent="0.3">
      <c r="A47" s="16" t="s">
        <v>22</v>
      </c>
      <c r="B47" s="135" t="s">
        <v>23</v>
      </c>
      <c r="C47" s="136"/>
      <c r="D47" s="136"/>
      <c r="E47" s="136"/>
      <c r="F47" s="137"/>
      <c r="G47" s="132"/>
      <c r="H47" s="133"/>
      <c r="I47" s="134"/>
      <c r="J47" s="132"/>
      <c r="K47" s="133"/>
      <c r="L47" s="134"/>
      <c r="M47" s="132"/>
      <c r="N47" s="133"/>
      <c r="O47" s="134"/>
    </row>
    <row r="48" spans="1:15" ht="18" customHeight="1" x14ac:dyDescent="0.3">
      <c r="A48" s="16" t="s">
        <v>24</v>
      </c>
      <c r="B48" s="135" t="s">
        <v>25</v>
      </c>
      <c r="C48" s="136"/>
      <c r="D48" s="136"/>
      <c r="E48" s="136"/>
      <c r="F48" s="137"/>
      <c r="G48" s="132"/>
      <c r="H48" s="133"/>
      <c r="I48" s="134"/>
      <c r="J48" s="132"/>
      <c r="K48" s="133"/>
      <c r="L48" s="134"/>
      <c r="M48" s="132"/>
      <c r="N48" s="133"/>
      <c r="O48" s="134"/>
    </row>
    <row r="49" spans="1:15" ht="18" customHeight="1" x14ac:dyDescent="0.3">
      <c r="A49" s="16" t="s">
        <v>26</v>
      </c>
      <c r="B49" s="135" t="s">
        <v>27</v>
      </c>
      <c r="C49" s="136"/>
      <c r="D49" s="136"/>
      <c r="E49" s="136"/>
      <c r="F49" s="137"/>
      <c r="G49" s="132"/>
      <c r="H49" s="133"/>
      <c r="I49" s="134"/>
      <c r="J49" s="132"/>
      <c r="K49" s="133"/>
      <c r="L49" s="134"/>
      <c r="M49" s="132"/>
      <c r="N49" s="133"/>
      <c r="O49" s="134"/>
    </row>
    <row r="50" spans="1:15" ht="18" customHeight="1" x14ac:dyDescent="0.3">
      <c r="A50" s="16" t="s">
        <v>28</v>
      </c>
      <c r="B50" s="135" t="s">
        <v>29</v>
      </c>
      <c r="C50" s="136"/>
      <c r="D50" s="136"/>
      <c r="E50" s="136"/>
      <c r="F50" s="137"/>
      <c r="G50" s="132"/>
      <c r="H50" s="133"/>
      <c r="I50" s="134"/>
      <c r="J50" s="132"/>
      <c r="K50" s="133"/>
      <c r="L50" s="134"/>
      <c r="M50" s="132"/>
      <c r="N50" s="133"/>
      <c r="O50" s="134"/>
    </row>
    <row r="51" spans="1:15" ht="18" customHeight="1" x14ac:dyDescent="0.3">
      <c r="A51" s="16" t="s">
        <v>30</v>
      </c>
      <c r="B51" s="135" t="s">
        <v>31</v>
      </c>
      <c r="C51" s="136"/>
      <c r="D51" s="136"/>
      <c r="E51" s="136"/>
      <c r="F51" s="137"/>
      <c r="G51" s="132"/>
      <c r="H51" s="133"/>
      <c r="I51" s="134"/>
      <c r="J51" s="132"/>
      <c r="K51" s="133"/>
      <c r="L51" s="134"/>
      <c r="M51" s="132"/>
      <c r="N51" s="133"/>
      <c r="O51" s="134"/>
    </row>
    <row r="52" spans="1:15" ht="18" customHeight="1" x14ac:dyDescent="0.3">
      <c r="A52" s="16" t="s">
        <v>32</v>
      </c>
      <c r="B52" s="135" t="s">
        <v>41</v>
      </c>
      <c r="C52" s="136"/>
      <c r="D52" s="136"/>
      <c r="E52" s="136"/>
      <c r="F52" s="137"/>
      <c r="G52" s="132"/>
      <c r="H52" s="133"/>
      <c r="I52" s="134"/>
      <c r="J52" s="132"/>
      <c r="K52" s="133"/>
      <c r="L52" s="134"/>
      <c r="M52" s="132"/>
      <c r="N52" s="133"/>
      <c r="O52" s="134"/>
    </row>
    <row r="53" spans="1:15" ht="18" customHeight="1" x14ac:dyDescent="0.3">
      <c r="A53" s="16" t="s">
        <v>33</v>
      </c>
      <c r="B53" s="135" t="s">
        <v>42</v>
      </c>
      <c r="C53" s="136"/>
      <c r="D53" s="136"/>
      <c r="E53" s="136"/>
      <c r="F53" s="137"/>
      <c r="G53" s="132"/>
      <c r="H53" s="133"/>
      <c r="I53" s="134"/>
      <c r="J53" s="132"/>
      <c r="K53" s="133"/>
      <c r="L53" s="134"/>
      <c r="M53" s="132"/>
      <c r="N53" s="133"/>
      <c r="O53" s="134"/>
    </row>
    <row r="54" spans="1:15" ht="18" customHeight="1" x14ac:dyDescent="0.3">
      <c r="A54" s="16" t="s">
        <v>34</v>
      </c>
      <c r="B54" s="135" t="s">
        <v>35</v>
      </c>
      <c r="C54" s="136"/>
      <c r="D54" s="136"/>
      <c r="E54" s="136"/>
      <c r="F54" s="137"/>
      <c r="G54" s="132"/>
      <c r="H54" s="133"/>
      <c r="I54" s="134"/>
      <c r="J54" s="132"/>
      <c r="K54" s="133"/>
      <c r="L54" s="134"/>
      <c r="M54" s="132"/>
      <c r="N54" s="133"/>
      <c r="O54" s="134"/>
    </row>
    <row r="55" spans="1:15" ht="80.45" customHeight="1" x14ac:dyDescent="0.3">
      <c r="A55" s="16" t="s">
        <v>36</v>
      </c>
      <c r="B55" s="129" t="s">
        <v>37</v>
      </c>
      <c r="C55" s="130"/>
      <c r="D55" s="130"/>
      <c r="E55" s="130"/>
      <c r="F55" s="131"/>
      <c r="G55" s="132"/>
      <c r="H55" s="133"/>
      <c r="I55" s="134"/>
      <c r="J55" s="132"/>
      <c r="K55" s="133"/>
      <c r="L55" s="134"/>
      <c r="M55" s="132"/>
      <c r="N55" s="133"/>
      <c r="O55" s="134"/>
    </row>
    <row r="56" spans="1:15" ht="18" customHeight="1" x14ac:dyDescent="0.3">
      <c r="A56" s="16" t="s">
        <v>38</v>
      </c>
      <c r="B56" s="135" t="s">
        <v>39</v>
      </c>
      <c r="C56" s="136"/>
      <c r="D56" s="136"/>
      <c r="E56" s="136"/>
      <c r="F56" s="137"/>
      <c r="G56" s="132"/>
      <c r="H56" s="133"/>
      <c r="I56" s="134"/>
      <c r="J56" s="132"/>
      <c r="K56" s="133"/>
      <c r="L56" s="134"/>
      <c r="M56" s="132"/>
      <c r="N56" s="133"/>
      <c r="O56" s="134"/>
    </row>
    <row r="57" spans="1:15" x14ac:dyDescent="0.3">
      <c r="A57" s="123" t="s">
        <v>40</v>
      </c>
      <c r="B57" s="124"/>
      <c r="C57" s="124"/>
      <c r="D57" s="124"/>
      <c r="E57" s="124"/>
      <c r="F57" s="125"/>
      <c r="G57" s="126">
        <f>SUM(G45:I56)</f>
        <v>0</v>
      </c>
      <c r="H57" s="127"/>
      <c r="I57" s="128"/>
      <c r="J57" s="126">
        <f t="shared" ref="J57" si="0">SUM(J45:L56)</f>
        <v>0</v>
      </c>
      <c r="K57" s="127"/>
      <c r="L57" s="128"/>
      <c r="M57" s="126">
        <f t="shared" ref="M57" si="1">SUM(M45:O56)</f>
        <v>0</v>
      </c>
      <c r="N57" s="127"/>
      <c r="O57" s="128"/>
    </row>
    <row r="59" spans="1:15" ht="144" customHeight="1" x14ac:dyDescent="0.3">
      <c r="A59" s="114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109" t="s">
        <v>52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89" spans="1:15" ht="35.450000000000003" customHeight="1" x14ac:dyDescent="0.3">
      <c r="A89" s="122" t="s">
        <v>53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3" t="str">
        <f>'исходные данные'!E1:H1</f>
        <v>г. Псков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г. Псков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8" t="str">
        <f>'исходные данные'!D3:H3</f>
        <v>Зеленый пер.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3" t="str">
        <f>'исходные данные'!C4:H4</f>
        <v>7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15" t="s">
        <v>54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1:15" ht="235.9" customHeight="1" x14ac:dyDescent="0.3">
      <c r="A99" s="119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11.45" customHeight="1" x14ac:dyDescent="0.3">
      <c r="A100" s="121" t="s">
        <v>55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15" t="s">
        <v>54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x14ac:dyDescent="0.3">
      <c r="A109" s="116" t="s">
        <v>57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3">
      <c r="A110" s="117" t="s">
        <v>9</v>
      </c>
      <c r="B110" s="117"/>
      <c r="C110" s="117"/>
      <c r="D110" s="117"/>
      <c r="E110" s="113" t="str">
        <f>'исходные данные'!E1:H1</f>
        <v>г. Псков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г. Псков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Зеленый пер.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3" t="str">
        <f>'исходные данные'!C4:H4</f>
        <v>7</v>
      </c>
      <c r="D113" s="113"/>
      <c r="E113" s="113"/>
      <c r="F113" s="113"/>
      <c r="G113" s="113"/>
      <c r="H113" s="113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2024-01-24T08:01:58Z</dcterms:modified>
</cp:coreProperties>
</file>