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Остр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l="1"/>
  <c r="AK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<sst xmlns="http://schemas.openxmlformats.org/spreadsheetml/2006/main" count="237" uniqueCount="122">
  <si>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</si>
  <si>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</si>
  <si>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</si>
  <si>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</si>
  <si>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</si>
  <si>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</si>
  <si>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</si>
  <si>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</si>
  <si>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</si>
  <si>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</si>
  <si>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</si>
  <si>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</si>
  <si>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</si>
  <si>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</si>
  <si>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</si>
  <si>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</si>
  <si>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</si>
  <si>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</si>
  <si>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</si>
  <si>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</si>
  <si>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</si>
  <si>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</si>
  <si>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</si>
  <si>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</si>
  <si>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</si>
  <si>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</si>
  <si>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</si>
  <si>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</si>
  <si>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</si>
  <si>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</si>
  <si>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</si>
  <si>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</si>
  <si>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</si>
  <si>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</si>
  <si>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</si>
  <si>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</si>
  <si>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</si>
  <si>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</si>
  <si>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</si>
  <si>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</si>
  <si>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</si>
  <si>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</si>
  <si>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</si>
  <si>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</si>
  <si>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</si>
  <si>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</si>
  <si>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</si>
  <si>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</si>
  <si>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</si>
  <si>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</si>
  <si>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</si>
  <si>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</si>
  <si>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</si>
  <si>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</si>
  <si>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</si>
  <si>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</si>
  <si>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</si>
  <si>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</si>
  <si>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</si>
  <si>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</si>
  <si>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</si>
  <si>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</si>
  <si>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</si>
  <si>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</si>
  <si>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</si>
  <si>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</si>
  <si>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</si>
  <si>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</si>
  <si>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</si>
  <si>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</si>
  <si>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</si>
  <si>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</si>
  <si>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</si>
  <si>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</si>
  <si>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</si>
  <si>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</si>
  <si>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</si>
  <si>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</si>
  <si>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</si>
  <si>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</si>
  <si>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</si>
  <si>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</si>
  <si>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</si>
  <si>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</si>
  <si>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</si>
  <si>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</si>
  <si>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</si>
  <si>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</si>
  <si>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</si>
  <si>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</si>
  <si>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</si>
  <si>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</si>
  <si>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</si>
  <si>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</si>
  <si>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</si>
  <si>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</si>
  <si>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</si>
  <si>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</si>
  <si>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</si>
  <si>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</si>
  <si>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</si>
  <si>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</si>
  <si>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</si>
  <si>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</si>
  <si>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</si>
  <si>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</si>
  <si>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</si>
  <si>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</si>
  <si>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</si>
  <si>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</si>
  <si>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</si>
  <si>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</si>
  <si>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</si>
  <si>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</si>
  <si>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</si>
  <si>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</si>
  <si>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</si>
  <si>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</si>
  <si>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Остров</t>
  </si>
  <si>
    <t>Островский район</t>
  </si>
  <si>
    <t>Меркурьева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</si>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</sst>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Остров</v>
      </c>
      <c r="B4" s="51" t="s">
        <v>107</v>
      </c>
      <c r="C4" s="27" t="str">
        <f>'исходные данные'!C10</f>
        <v>Меркурьева</v>
      </c>
      <c r="D4" s="36" t="s">
        <v>106</v>
      </c>
      <c r="E4" s="35" t="str">
        <f>'исходные данные'!D10</f>
        <v>16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13062188.868000001</v>
      </c>
      <c r="I8" s="72"/>
      <c r="J8" s="72"/>
      <c r="K8" s="72"/>
      <c r="L8" s="73"/>
      <c r="M8" s="88" t="s">
        <v>114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114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114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116</v>
      </c>
      <c r="C17" s="70"/>
      <c r="D17" s="70"/>
      <c r="E17" s="70"/>
      <c r="F17" s="70"/>
      <c r="G17" s="70"/>
      <c r="H17" s="71">
        <f>'исходные данные'!AI10</f>
        <v>1021012.5819999999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279530.84177519998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14362732.291775201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2865859.01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11496873.281775201</v>
      </c>
      <c r="J23" s="62"/>
      <c r="K23" s="62"/>
    </row>
    <row r="24" spans="1:14" ht="11.25" customHeight="1" x14ac:dyDescent="0.2">
      <c r="A24" s="53">
        <f>SUM(A23:C23)</f>
        <v>2865859.01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11496873.281775201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Остров</v>
      </c>
      <c r="B38" s="51" t="s">
        <v>107</v>
      </c>
      <c r="C38" s="27" t="str">
        <f>C4</f>
        <v>Меркурьева</v>
      </c>
      <c r="D38" s="36" t="s">
        <v>106</v>
      </c>
      <c r="E38" s="37" t="str">
        <f>E4</f>
        <v>16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13062188.868000001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114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114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117</v>
      </c>
      <c r="C51" s="70"/>
      <c r="D51" s="70"/>
      <c r="E51" s="70"/>
      <c r="F51" s="70"/>
      <c r="G51" s="70"/>
      <c r="H51" s="71">
        <f t="shared" si="0"/>
        <v>1021012.5819999999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279530.84177519998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14362732.291775201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2865859.01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11496873.281775201</v>
      </c>
      <c r="J57" s="62"/>
      <c r="K57" s="62"/>
    </row>
    <row r="58" spans="1:14" ht="15.75" customHeight="1" x14ac:dyDescent="0.2">
      <c r="A58" s="53">
        <f>SUM(A57:C57)</f>
        <v>2865859.01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11496873.281775201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Островский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Остров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Меркурьева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16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2</v>
      </c>
      <c r="B10" s="39" t="s">
        <v>118</v>
      </c>
      <c r="C10" s="40" t="s">
        <v>120</v>
      </c>
      <c r="D10" s="41" t="s">
        <v>121</v>
      </c>
      <c r="E10" s="42">
        <v>2865859.01</v>
      </c>
      <c r="F10" s="43" t="s">
        <v>119</v>
      </c>
      <c r="G10" s="38">
        <v>1986</v>
      </c>
      <c r="H10" s="38">
        <v>6247.4</v>
      </c>
      <c r="I10" s="38">
        <v>4429.5</v>
      </c>
      <c r="J10" s="42">
        <f t="shared" ref="J10" si="0">O10+Q10+S10+U10+W10+Y10+AA10+AC10+AE10+AG10+AI10+AK10</f>
        <v>14362732.291775201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13062188.868000001</v>
      </c>
      <c r="R10" s="45">
        <v>2090.8200000000002</v>
      </c>
      <c r="S10" s="46">
        <f t="shared" ref="S10" si="3">T10*H10</f>
        <v>0</v>
      </c>
      <c r="T10" s="47">
        <v>0</v>
      </c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1021012.5819999999</v>
      </c>
      <c r="AJ10" s="45">
        <v>163.43</v>
      </c>
      <c r="AK10" s="42">
        <f t="shared" ref="AK10" si="11">(O10+Q10+S10+U10+W10+Y10+AA10+AC10+AE10+AG10)*0.0214</f>
        <v>279530.84177519998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Островский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Остров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Меркурьева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16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Островский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Остров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Меркурьева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16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Островский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Остров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Меркурьева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16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Островский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Остров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Меркурьева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16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2024-01-23T08:13:27Z</dcterms:modified>
</cp:coreProperties>
</file>