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В. Луки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G10" i="2"/>
  <c r="AE10" i="2"/>
  <c r="AC10" i="2"/>
  <c r="AA10" i="2"/>
  <c r="Y10" i="2"/>
  <c r="W10" i="2"/>
  <c r="U10" i="2"/>
  <c r="S10" i="2"/>
  <c r="Q10" i="2"/>
  <c r="O10" i="2"/>
  <c r="AK10" i="2" s="1"/>
  <c r="J10" i="2" s="1"/>
  <c r="N10" i="2" l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<sst xmlns="http://schemas.openxmlformats.org/spreadsheetml/2006/main" count="237" uniqueCount="121">
  <si>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</si>
  <si>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</si>
  <si>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</si>
  <si>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</si>
  <si>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</si>
  <si>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</si>
  <si>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</si>
  <si>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</si>
  <si>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</si>
  <si>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</si>
  <si>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</si>
  <si>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</si>
  <si>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</si>
  <si>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</si>
  <si>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</si>
  <si>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</si>
  <si>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</si>
  <si>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</si>
  <si>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</si>
  <si>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</si>
  <si>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</si>
  <si>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</si>
  <si>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</si>
  <si>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</si>
  <si>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</si>
  <si>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</si>
  <si>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</si>
  <si>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</si>
  <si>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</si>
  <si>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</si>
  <si>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</si>
  <si>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</si>
  <si>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</si>
  <si>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</si>
  <si>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</si>
  <si>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</si>
  <si>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</si>
  <si>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</si>
  <si>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</si>
  <si>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</si>
  <si>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</si>
  <si>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</si>
  <si>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</si>
  <si>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</si>
  <si>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</si>
  <si>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</si>
  <si>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</si>
  <si>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</si>
  <si>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</si>
  <si>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</si>
  <si>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</si>
  <si>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</si>
  <si>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</si>
  <si>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</si>
  <si>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</si>
  <si>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</si>
  <si>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</si>
  <si>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</si>
  <si>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</si>
  <si>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</si>
  <si>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</si>
  <si>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</si>
  <si>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</si>
  <si>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</si>
  <si>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</si>
  <si>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</si>
  <si>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</si>
  <si>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</si>
  <si>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</si>
  <si>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</si>
  <si>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</si>
  <si>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</si>
  <si>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</si>
  <si>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</si>
  <si>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</si>
  <si>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</si>
  <si>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</si>
  <si>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</si>
  <si>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</si>
  <si>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</si>
  <si>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</si>
  <si>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</si>
  <si>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</si>
  <si>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</si>
  <si>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</si>
  <si>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</si>
  <si>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</si>
  <si>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</si>
  <si>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</si>
  <si>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</si>
  <si>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</si>
  <si>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</si>
  <si>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</si>
  <si>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</si>
  <si>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</si>
  <si>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</si>
  <si>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</si>
  <si>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</si>
  <si>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</si>
  <si>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</si>
  <si>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</si>
  <si>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</si>
  <si>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</si>
  <si>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</si>
  <si>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</si>
  <si>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</si>
  <si>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</si>
  <si>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</si>
  <si>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</si>
  <si>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</si>
  <si>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</si>
  <si>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</si>
  <si>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</si>
  <si>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t>г. Великие Луки</t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</si>
  <si>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</si>
  <si>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</si>
  <si>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</si>
  <si>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</si>
  <si>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</si>
  <si>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Северная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</si>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</sst>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10" zoomScale="175" zoomScaleNormal="175" workbookViewId="0">
      <selection activeCell="M17" sqref="M17:N18"/>
    </sheetView>
  </sheetViews>
  <sheetFormatPr defaultColWidth="8.85546875" defaultRowHeight="11.25" x14ac:dyDescent="0.2"/>
  <cols>
    <col min="1" max="1" width="9.7109375" style="27" customWidth="1"/>
    <col min="2" max="2" width="2.7109375" style="27" customWidth="1"/>
    <col min="3" max="3" width="9.57031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9.75" customHeight="1" x14ac:dyDescent="0.2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19.5" customHeight="1" x14ac:dyDescent="0.2">
      <c r="A3" s="67" t="s">
        <v>110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9" customHeight="1" x14ac:dyDescent="0.2">
      <c r="A4" s="52" t="str">
        <f>'исходные данные'!B10</f>
        <v>г. Великие Луки</v>
      </c>
      <c r="B4" s="51" t="s">
        <v>107</v>
      </c>
      <c r="C4" s="27" t="str">
        <f>'исходные данные'!C10</f>
        <v>Северная</v>
      </c>
      <c r="D4" s="36" t="s">
        <v>106</v>
      </c>
      <c r="E4" s="35" t="str">
        <f>'исходные данные'!D10</f>
        <v>18</v>
      </c>
    </row>
    <row r="5" spans="1:14" ht="21" customHeight="1" x14ac:dyDescent="0.2">
      <c r="A5" s="63" t="s">
        <v>114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27" customHeight="1" x14ac:dyDescent="0.2">
      <c r="A6" s="28" t="s">
        <v>14</v>
      </c>
      <c r="B6" s="64" t="s">
        <v>15</v>
      </c>
      <c r="C6" s="64"/>
      <c r="D6" s="64"/>
      <c r="E6" s="64"/>
      <c r="F6" s="64"/>
      <c r="G6" s="64"/>
      <c r="H6" s="65" t="s">
        <v>112</v>
      </c>
      <c r="I6" s="65"/>
      <c r="J6" s="65"/>
      <c r="K6" s="65"/>
      <c r="L6" s="65"/>
      <c r="M6" s="69" t="s">
        <v>17</v>
      </c>
      <c r="N6" s="70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68">
        <f>'исходные данные'!O10</f>
        <v>0</v>
      </c>
      <c r="I7" s="68"/>
      <c r="J7" s="68"/>
      <c r="K7" s="68"/>
      <c r="L7" s="68"/>
      <c r="M7" s="55" t="s">
        <v>115</v>
      </c>
      <c r="N7" s="56"/>
    </row>
    <row r="8" spans="1:14" ht="10.5" customHeight="1" x14ac:dyDescent="0.2">
      <c r="A8" s="29">
        <v>2</v>
      </c>
      <c r="B8" s="61" t="s">
        <v>21</v>
      </c>
      <c r="C8" s="62"/>
      <c r="D8" s="62"/>
      <c r="E8" s="62"/>
      <c r="F8" s="62"/>
      <c r="G8" s="62"/>
      <c r="H8" s="57">
        <f>'исходные данные'!Q10</f>
        <v>3683583.2329999995</v>
      </c>
      <c r="I8" s="58"/>
      <c r="J8" s="58"/>
      <c r="K8" s="58"/>
      <c r="L8" s="59"/>
      <c r="M8" s="71" t="s">
        <v>115</v>
      </c>
      <c r="N8" s="72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68">
        <f>'исходные данные'!S10</f>
        <v>0</v>
      </c>
      <c r="I9" s="68"/>
      <c r="J9" s="68"/>
      <c r="K9" s="68"/>
      <c r="L9" s="68"/>
      <c r="M9" s="55" t="s">
        <v>115</v>
      </c>
      <c r="N9" s="56"/>
    </row>
    <row r="10" spans="1:14" ht="10.5" customHeight="1" x14ac:dyDescent="0.2">
      <c r="A10" s="29">
        <v>4</v>
      </c>
      <c r="B10" s="61" t="s">
        <v>83</v>
      </c>
      <c r="C10" s="62"/>
      <c r="D10" s="62"/>
      <c r="E10" s="62"/>
      <c r="F10" s="62"/>
      <c r="G10" s="62"/>
      <c r="H10" s="57">
        <f>'исходные данные'!U10</f>
        <v>0</v>
      </c>
      <c r="I10" s="58"/>
      <c r="J10" s="58"/>
      <c r="K10" s="58"/>
      <c r="L10" s="59"/>
      <c r="M10" s="55" t="s">
        <v>115</v>
      </c>
      <c r="N10" s="56"/>
    </row>
    <row r="11" spans="1:14" ht="10.5" customHeight="1" x14ac:dyDescent="0.2">
      <c r="A11" s="29">
        <v>5</v>
      </c>
      <c r="B11" s="61" t="s">
        <v>27</v>
      </c>
      <c r="C11" s="62"/>
      <c r="D11" s="62"/>
      <c r="E11" s="62"/>
      <c r="F11" s="62"/>
      <c r="G11" s="62"/>
      <c r="H11" s="57">
        <f>'исходные данные'!W10</f>
        <v>0</v>
      </c>
      <c r="I11" s="58"/>
      <c r="J11" s="58"/>
      <c r="K11" s="58"/>
      <c r="L11" s="59"/>
      <c r="M11" s="55" t="s">
        <v>115</v>
      </c>
      <c r="N11" s="56"/>
    </row>
    <row r="12" spans="1:14" ht="10.5" customHeight="1" x14ac:dyDescent="0.2">
      <c r="A12" s="29">
        <v>6</v>
      </c>
      <c r="B12" s="61" t="s">
        <v>29</v>
      </c>
      <c r="C12" s="62"/>
      <c r="D12" s="62"/>
      <c r="E12" s="62"/>
      <c r="F12" s="62"/>
      <c r="G12" s="62"/>
      <c r="H12" s="57">
        <f>'исходные данные'!Y10</f>
        <v>0</v>
      </c>
      <c r="I12" s="58"/>
      <c r="J12" s="58"/>
      <c r="K12" s="58"/>
      <c r="L12" s="59"/>
      <c r="M12" s="55" t="s">
        <v>115</v>
      </c>
      <c r="N12" s="56"/>
    </row>
    <row r="13" spans="1:14" ht="10.5" customHeight="1" x14ac:dyDescent="0.2">
      <c r="A13" s="29">
        <v>7</v>
      </c>
      <c r="B13" s="61" t="s">
        <v>31</v>
      </c>
      <c r="C13" s="62"/>
      <c r="D13" s="62"/>
      <c r="E13" s="62"/>
      <c r="F13" s="62"/>
      <c r="G13" s="62"/>
      <c r="H13" s="57">
        <f>'исходные данные'!AA10</f>
        <v>0</v>
      </c>
      <c r="I13" s="58"/>
      <c r="J13" s="58"/>
      <c r="K13" s="58"/>
      <c r="L13" s="59"/>
      <c r="M13" s="55" t="s">
        <v>115</v>
      </c>
      <c r="N13" s="56"/>
    </row>
    <row r="14" spans="1:14" ht="10.5" customHeight="1" x14ac:dyDescent="0.2">
      <c r="A14" s="29">
        <v>8</v>
      </c>
      <c r="B14" s="61" t="s">
        <v>41</v>
      </c>
      <c r="C14" s="62"/>
      <c r="D14" s="62"/>
      <c r="E14" s="62"/>
      <c r="F14" s="62"/>
      <c r="G14" s="62"/>
      <c r="H14" s="57">
        <f>'исходные данные'!AC10</f>
        <v>0</v>
      </c>
      <c r="I14" s="58"/>
      <c r="J14" s="58"/>
      <c r="K14" s="58"/>
      <c r="L14" s="59"/>
      <c r="M14" s="55" t="s">
        <v>115</v>
      </c>
      <c r="N14" s="56"/>
    </row>
    <row r="15" spans="1:14" ht="10.5" customHeight="1" x14ac:dyDescent="0.2">
      <c r="A15" s="29">
        <v>9</v>
      </c>
      <c r="B15" s="61" t="s">
        <v>35</v>
      </c>
      <c r="C15" s="62"/>
      <c r="D15" s="62"/>
      <c r="E15" s="62"/>
      <c r="F15" s="62"/>
      <c r="G15" s="62"/>
      <c r="H15" s="57">
        <f>'исходные данные'!AE10</f>
        <v>0</v>
      </c>
      <c r="I15" s="58"/>
      <c r="J15" s="58"/>
      <c r="K15" s="58"/>
      <c r="L15" s="59"/>
      <c r="M15" s="55" t="s">
        <v>115</v>
      </c>
      <c r="N15" s="56"/>
    </row>
    <row r="16" spans="1:14" ht="10.5" customHeight="1" x14ac:dyDescent="0.2">
      <c r="A16" s="29">
        <v>10</v>
      </c>
      <c r="B16" s="61" t="s">
        <v>84</v>
      </c>
      <c r="C16" s="62"/>
      <c r="D16" s="62"/>
      <c r="E16" s="62"/>
      <c r="F16" s="62"/>
      <c r="G16" s="62"/>
      <c r="H16" s="57">
        <f>'исходные данные'!AG10</f>
        <v>0</v>
      </c>
      <c r="I16" s="58"/>
      <c r="J16" s="58"/>
      <c r="K16" s="58"/>
      <c r="L16" s="59"/>
      <c r="M16" s="55" t="s">
        <v>115</v>
      </c>
      <c r="N16" s="56"/>
    </row>
    <row r="17" spans="1:14" ht="18.75" customHeight="1" x14ac:dyDescent="0.2">
      <c r="A17" s="29">
        <v>11</v>
      </c>
      <c r="B17" s="73" t="s">
        <v>117</v>
      </c>
      <c r="C17" s="74"/>
      <c r="D17" s="74"/>
      <c r="E17" s="74"/>
      <c r="F17" s="74"/>
      <c r="G17" s="74"/>
      <c r="H17" s="57">
        <f>'исходные данные'!AI10</f>
        <v>64113.589000000007</v>
      </c>
      <c r="I17" s="58"/>
      <c r="J17" s="58"/>
      <c r="K17" s="58"/>
      <c r="L17" s="59"/>
      <c r="M17" s="71" t="s">
        <v>115</v>
      </c>
      <c r="N17" s="72"/>
    </row>
    <row r="18" spans="1:14" ht="10.5" customHeight="1" x14ac:dyDescent="0.2">
      <c r="A18" s="29">
        <v>12</v>
      </c>
      <c r="B18" s="61" t="s">
        <v>79</v>
      </c>
      <c r="C18" s="62"/>
      <c r="D18" s="62"/>
      <c r="E18" s="62"/>
      <c r="F18" s="62"/>
      <c r="G18" s="62"/>
      <c r="H18" s="57">
        <f>'исходные данные'!AK10</f>
        <v>78828.681186199989</v>
      </c>
      <c r="I18" s="58"/>
      <c r="J18" s="58"/>
      <c r="K18" s="58"/>
      <c r="L18" s="59"/>
      <c r="M18" s="71" t="s">
        <v>115</v>
      </c>
      <c r="N18" s="72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3826525.5031861998</v>
      </c>
      <c r="I19" s="78"/>
      <c r="J19" s="78"/>
      <c r="K19" s="78"/>
      <c r="L19" s="78"/>
      <c r="M19" s="71"/>
      <c r="N19" s="72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4" t="s">
        <v>46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4" ht="32.25" customHeight="1" x14ac:dyDescent="0.2">
      <c r="A22" s="64" t="s">
        <v>47</v>
      </c>
      <c r="B22" s="64"/>
      <c r="C22" s="64"/>
      <c r="D22" s="64" t="s">
        <v>48</v>
      </c>
      <c r="E22" s="64"/>
      <c r="F22" s="64"/>
      <c r="G22" s="89" t="s">
        <v>104</v>
      </c>
      <c r="H22" s="89"/>
      <c r="I22" s="64" t="s">
        <v>49</v>
      </c>
      <c r="J22" s="64"/>
      <c r="K22" s="64"/>
    </row>
    <row r="23" spans="1:14" ht="9" customHeight="1" x14ac:dyDescent="0.2">
      <c r="A23" s="84">
        <f>'исходные данные'!E10</f>
        <v>148849.76999999999</v>
      </c>
      <c r="B23" s="84"/>
      <c r="C23" s="84"/>
      <c r="D23" s="84" t="s">
        <v>65</v>
      </c>
      <c r="E23" s="84"/>
      <c r="F23" s="84"/>
      <c r="G23" s="85">
        <f>'исходные данные'!AL10</f>
        <v>0</v>
      </c>
      <c r="H23" s="86"/>
      <c r="I23" s="82">
        <f>H19+(G23-A23)</f>
        <v>3677675.7331861998</v>
      </c>
      <c r="J23" s="82"/>
      <c r="K23" s="82"/>
    </row>
    <row r="24" spans="1:14" ht="11.25" customHeight="1" x14ac:dyDescent="0.2">
      <c r="A24" s="83">
        <f>SUM(A23:C23)</f>
        <v>148849.76999999999</v>
      </c>
      <c r="B24" s="83"/>
      <c r="C24" s="83"/>
      <c r="D24" s="81">
        <v>0</v>
      </c>
      <c r="E24" s="81"/>
      <c r="F24" s="81"/>
      <c r="G24" s="87">
        <f>G23</f>
        <v>0</v>
      </c>
      <c r="H24" s="88"/>
      <c r="I24" s="81">
        <f>I23</f>
        <v>3677675.7331861998</v>
      </c>
      <c r="J24" s="81"/>
      <c r="K24" s="81"/>
    </row>
    <row r="25" spans="1:14" ht="76.5" customHeight="1" x14ac:dyDescent="0.2">
      <c r="A25" s="67" t="s">
        <v>81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ht="18" customHeight="1" x14ac:dyDescent="0.2">
      <c r="A26" s="67" t="s">
        <v>82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1:14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6" customHeight="1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</row>
    <row r="30" spans="1:14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20.25" customHeight="1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60.75" customHeight="1" x14ac:dyDescent="0.2"/>
    <row r="35" spans="1:14" ht="22.5" customHeight="1" x14ac:dyDescent="0.2">
      <c r="A35" s="60" t="s">
        <v>116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4" ht="8.25" customHeight="1" x14ac:dyDescent="0.2">
      <c r="A36" s="66" t="s">
        <v>13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1:14" ht="24" customHeight="1" x14ac:dyDescent="0.2">
      <c r="A37" s="67" t="s">
        <v>111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0.5" customHeight="1" x14ac:dyDescent="0.2">
      <c r="A38" s="53" t="str">
        <f>A4</f>
        <v>г. Великие Луки</v>
      </c>
      <c r="B38" s="51" t="s">
        <v>107</v>
      </c>
      <c r="C38" s="27" t="str">
        <f>C4</f>
        <v>Северная</v>
      </c>
      <c r="D38" s="36" t="s">
        <v>106</v>
      </c>
      <c r="E38" s="37" t="str">
        <f>E4</f>
        <v>18</v>
      </c>
    </row>
    <row r="39" spans="1:14" ht="21" customHeight="1" x14ac:dyDescent="0.2">
      <c r="A39" s="63" t="s">
        <v>114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27" customHeight="1" x14ac:dyDescent="0.2">
      <c r="A40" s="28" t="s">
        <v>14</v>
      </c>
      <c r="B40" s="64" t="s">
        <v>15</v>
      </c>
      <c r="C40" s="64"/>
      <c r="D40" s="64"/>
      <c r="E40" s="64"/>
      <c r="F40" s="64"/>
      <c r="G40" s="64"/>
      <c r="H40" s="65" t="s">
        <v>112</v>
      </c>
      <c r="I40" s="65"/>
      <c r="J40" s="65"/>
      <c r="K40" s="65"/>
      <c r="L40" s="65"/>
      <c r="M40" s="69" t="s">
        <v>17</v>
      </c>
      <c r="N40" s="70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68">
        <f t="shared" ref="H41:H52" si="0">H7</f>
        <v>0</v>
      </c>
      <c r="I41" s="68"/>
      <c r="J41" s="68"/>
      <c r="K41" s="68"/>
      <c r="L41" s="68"/>
      <c r="M41" s="79" t="s">
        <v>115</v>
      </c>
      <c r="N41" s="80"/>
    </row>
    <row r="42" spans="1:14" ht="10.5" customHeight="1" x14ac:dyDescent="0.2">
      <c r="A42" s="34">
        <v>2</v>
      </c>
      <c r="B42" s="61" t="s">
        <v>21</v>
      </c>
      <c r="C42" s="62"/>
      <c r="D42" s="62"/>
      <c r="E42" s="62"/>
      <c r="F42" s="62"/>
      <c r="G42" s="62"/>
      <c r="H42" s="57">
        <f t="shared" si="0"/>
        <v>3683583.2329999995</v>
      </c>
      <c r="I42" s="58"/>
      <c r="J42" s="58"/>
      <c r="K42" s="58"/>
      <c r="L42" s="59"/>
      <c r="M42" s="90" t="s">
        <v>115</v>
      </c>
      <c r="N42" s="91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68">
        <f t="shared" si="0"/>
        <v>0</v>
      </c>
      <c r="I43" s="68"/>
      <c r="J43" s="68"/>
      <c r="K43" s="68"/>
      <c r="L43" s="68"/>
      <c r="M43" s="79" t="s">
        <v>115</v>
      </c>
      <c r="N43" s="80"/>
    </row>
    <row r="44" spans="1:14" ht="10.5" customHeight="1" x14ac:dyDescent="0.2">
      <c r="A44" s="34">
        <v>4</v>
      </c>
      <c r="B44" s="61" t="s">
        <v>83</v>
      </c>
      <c r="C44" s="62"/>
      <c r="D44" s="62"/>
      <c r="E44" s="62"/>
      <c r="F44" s="62"/>
      <c r="G44" s="62"/>
      <c r="H44" s="57">
        <f t="shared" si="0"/>
        <v>0</v>
      </c>
      <c r="I44" s="58"/>
      <c r="J44" s="58"/>
      <c r="K44" s="58"/>
      <c r="L44" s="59"/>
      <c r="M44" s="79" t="s">
        <v>115</v>
      </c>
      <c r="N44" s="80"/>
    </row>
    <row r="45" spans="1:14" ht="10.5" customHeight="1" x14ac:dyDescent="0.2">
      <c r="A45" s="34">
        <v>5</v>
      </c>
      <c r="B45" s="61" t="s">
        <v>27</v>
      </c>
      <c r="C45" s="62"/>
      <c r="D45" s="62"/>
      <c r="E45" s="62"/>
      <c r="F45" s="62"/>
      <c r="G45" s="62"/>
      <c r="H45" s="57">
        <f t="shared" si="0"/>
        <v>0</v>
      </c>
      <c r="I45" s="58"/>
      <c r="J45" s="58"/>
      <c r="K45" s="58"/>
      <c r="L45" s="59"/>
      <c r="M45" s="79" t="s">
        <v>115</v>
      </c>
      <c r="N45" s="80"/>
    </row>
    <row r="46" spans="1:14" ht="10.5" customHeight="1" x14ac:dyDescent="0.2">
      <c r="A46" s="34">
        <v>6</v>
      </c>
      <c r="B46" s="61" t="s">
        <v>29</v>
      </c>
      <c r="C46" s="62"/>
      <c r="D46" s="62"/>
      <c r="E46" s="62"/>
      <c r="F46" s="62"/>
      <c r="G46" s="62"/>
      <c r="H46" s="57">
        <f t="shared" si="0"/>
        <v>0</v>
      </c>
      <c r="I46" s="58"/>
      <c r="J46" s="58"/>
      <c r="K46" s="58"/>
      <c r="L46" s="59"/>
      <c r="M46" s="79" t="s">
        <v>115</v>
      </c>
      <c r="N46" s="80"/>
    </row>
    <row r="47" spans="1:14" ht="10.5" customHeight="1" x14ac:dyDescent="0.2">
      <c r="A47" s="34">
        <v>7</v>
      </c>
      <c r="B47" s="61" t="s">
        <v>31</v>
      </c>
      <c r="C47" s="62"/>
      <c r="D47" s="62"/>
      <c r="E47" s="62"/>
      <c r="F47" s="62"/>
      <c r="G47" s="62"/>
      <c r="H47" s="57">
        <f t="shared" si="0"/>
        <v>0</v>
      </c>
      <c r="I47" s="58"/>
      <c r="J47" s="58"/>
      <c r="K47" s="58"/>
      <c r="L47" s="59"/>
      <c r="M47" s="79" t="s">
        <v>115</v>
      </c>
      <c r="N47" s="80"/>
    </row>
    <row r="48" spans="1:14" ht="10.5" customHeight="1" x14ac:dyDescent="0.2">
      <c r="A48" s="34">
        <v>8</v>
      </c>
      <c r="B48" s="61" t="s">
        <v>41</v>
      </c>
      <c r="C48" s="62"/>
      <c r="D48" s="62"/>
      <c r="E48" s="62"/>
      <c r="F48" s="62"/>
      <c r="G48" s="62"/>
      <c r="H48" s="57">
        <f t="shared" si="0"/>
        <v>0</v>
      </c>
      <c r="I48" s="58"/>
      <c r="J48" s="58"/>
      <c r="K48" s="58"/>
      <c r="L48" s="59"/>
      <c r="M48" s="79" t="s">
        <v>115</v>
      </c>
      <c r="N48" s="80"/>
    </row>
    <row r="49" spans="1:14" ht="10.5" customHeight="1" x14ac:dyDescent="0.2">
      <c r="A49" s="34">
        <v>9</v>
      </c>
      <c r="B49" s="61" t="s">
        <v>35</v>
      </c>
      <c r="C49" s="62"/>
      <c r="D49" s="62"/>
      <c r="E49" s="62"/>
      <c r="F49" s="62"/>
      <c r="G49" s="62"/>
      <c r="H49" s="57">
        <f t="shared" si="0"/>
        <v>0</v>
      </c>
      <c r="I49" s="58"/>
      <c r="J49" s="58"/>
      <c r="K49" s="58"/>
      <c r="L49" s="59"/>
      <c r="M49" s="79" t="s">
        <v>115</v>
      </c>
      <c r="N49" s="80"/>
    </row>
    <row r="50" spans="1:14" ht="10.5" customHeight="1" x14ac:dyDescent="0.2">
      <c r="A50" s="34">
        <v>10</v>
      </c>
      <c r="B50" s="61" t="s">
        <v>84</v>
      </c>
      <c r="C50" s="62"/>
      <c r="D50" s="62"/>
      <c r="E50" s="62"/>
      <c r="F50" s="62"/>
      <c r="G50" s="62"/>
      <c r="H50" s="57">
        <f t="shared" si="0"/>
        <v>0</v>
      </c>
      <c r="I50" s="58"/>
      <c r="J50" s="58"/>
      <c r="K50" s="58"/>
      <c r="L50" s="59"/>
      <c r="M50" s="79" t="s">
        <v>115</v>
      </c>
      <c r="N50" s="80"/>
    </row>
    <row r="51" spans="1:14" ht="18.75" customHeight="1" x14ac:dyDescent="0.2">
      <c r="A51" s="34">
        <v>11</v>
      </c>
      <c r="B51" s="73" t="s">
        <v>118</v>
      </c>
      <c r="C51" s="74"/>
      <c r="D51" s="74"/>
      <c r="E51" s="74"/>
      <c r="F51" s="74"/>
      <c r="G51" s="74"/>
      <c r="H51" s="57">
        <f t="shared" si="0"/>
        <v>64113.589000000007</v>
      </c>
      <c r="I51" s="58"/>
      <c r="J51" s="58"/>
      <c r="K51" s="58"/>
      <c r="L51" s="59"/>
      <c r="M51" s="90" t="s">
        <v>115</v>
      </c>
      <c r="N51" s="91"/>
    </row>
    <row r="52" spans="1:14" ht="10.5" customHeight="1" x14ac:dyDescent="0.2">
      <c r="A52" s="34">
        <v>12</v>
      </c>
      <c r="B52" s="61" t="s">
        <v>79</v>
      </c>
      <c r="C52" s="62"/>
      <c r="D52" s="62"/>
      <c r="E52" s="62"/>
      <c r="F52" s="62"/>
      <c r="G52" s="62"/>
      <c r="H52" s="57">
        <f t="shared" si="0"/>
        <v>78828.681186199989</v>
      </c>
      <c r="I52" s="58"/>
      <c r="J52" s="58"/>
      <c r="K52" s="58"/>
      <c r="L52" s="59"/>
      <c r="M52" s="90" t="s">
        <v>115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3826525.5031861998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4" t="s">
        <v>46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14" ht="40.5" customHeight="1" x14ac:dyDescent="0.2">
      <c r="A56" s="64" t="s">
        <v>47</v>
      </c>
      <c r="B56" s="64"/>
      <c r="C56" s="64"/>
      <c r="D56" s="64" t="s">
        <v>48</v>
      </c>
      <c r="E56" s="64"/>
      <c r="F56" s="64"/>
      <c r="G56" s="89" t="s">
        <v>104</v>
      </c>
      <c r="H56" s="89"/>
      <c r="I56" s="64" t="s">
        <v>49</v>
      </c>
      <c r="J56" s="64"/>
      <c r="K56" s="64"/>
    </row>
    <row r="57" spans="1:14" ht="9" customHeight="1" x14ac:dyDescent="0.2">
      <c r="A57" s="84">
        <f>A23</f>
        <v>148849.76999999999</v>
      </c>
      <c r="B57" s="84"/>
      <c r="C57" s="84"/>
      <c r="D57" s="84" t="s">
        <v>65</v>
      </c>
      <c r="E57" s="84"/>
      <c r="F57" s="84"/>
      <c r="G57" s="85">
        <f>G23</f>
        <v>0</v>
      </c>
      <c r="H57" s="86"/>
      <c r="I57" s="82">
        <f>I23</f>
        <v>3677675.7331861998</v>
      </c>
      <c r="J57" s="82"/>
      <c r="K57" s="82"/>
    </row>
    <row r="58" spans="1:14" ht="15.75" customHeight="1" x14ac:dyDescent="0.2">
      <c r="A58" s="83">
        <f>SUM(A57:C57)</f>
        <v>148849.76999999999</v>
      </c>
      <c r="B58" s="83"/>
      <c r="C58" s="83"/>
      <c r="D58" s="81">
        <v>0</v>
      </c>
      <c r="E58" s="81"/>
      <c r="F58" s="81"/>
      <c r="G58" s="87">
        <f>G57</f>
        <v>0</v>
      </c>
      <c r="H58" s="88"/>
      <c r="I58" s="81">
        <f>I57</f>
        <v>3677675.7331861998</v>
      </c>
      <c r="J58" s="81"/>
      <c r="K58" s="81"/>
    </row>
    <row r="59" spans="1:14" ht="86.25" customHeight="1" x14ac:dyDescent="0.2">
      <c r="A59" s="67" t="s">
        <v>81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 ht="18" customHeight="1" x14ac:dyDescent="0.2">
      <c r="A60" s="67" t="s">
        <v>82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 ht="6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21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Великие Луки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Великие Луки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Северная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18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x14ac:dyDescent="0.25">
      <c r="A10" s="38">
        <v>25</v>
      </c>
      <c r="B10" s="39" t="s">
        <v>113</v>
      </c>
      <c r="C10" s="40" t="s">
        <v>119</v>
      </c>
      <c r="D10" s="41" t="s">
        <v>120</v>
      </c>
      <c r="E10" s="42">
        <v>148849.76999999999</v>
      </c>
      <c r="F10" s="43" t="s">
        <v>113</v>
      </c>
      <c r="G10" s="38">
        <v>1954</v>
      </c>
      <c r="H10" s="38">
        <v>392.3</v>
      </c>
      <c r="I10" s="38">
        <v>311.2</v>
      </c>
      <c r="J10" s="42">
        <f t="shared" ref="J10" si="0">O10+Q10+S10+U10+W10+Y10+AA10+AC10+AE10+AG10+AI10+AK10</f>
        <v>3826525.5031861998</v>
      </c>
      <c r="K10" s="44"/>
      <c r="L10" s="38"/>
      <c r="M10" s="38"/>
      <c r="N10" s="42">
        <f t="shared" ref="N10" si="1">O10+Q10+S10+U10+W10+Y10+AA10+AC10+AE10+AG10+AI10+AK10</f>
        <v>3826525.5031861998</v>
      </c>
      <c r="O10" s="42">
        <f t="shared" ref="O10" si="2">P10*H10</f>
        <v>0</v>
      </c>
      <c r="P10" s="45"/>
      <c r="Q10" s="42">
        <f t="shared" ref="Q10" si="3">R10*H10</f>
        <v>3683583.2329999995</v>
      </c>
      <c r="R10" s="45">
        <v>9389.7099999999991</v>
      </c>
      <c r="S10" s="46">
        <f t="shared" ref="S10" si="4">T10*H10</f>
        <v>0</v>
      </c>
      <c r="T10" s="47"/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0</v>
      </c>
      <c r="Z10" s="45"/>
      <c r="AA10" s="42">
        <f t="shared" ref="AA10" si="8">AB10*H10</f>
        <v>0</v>
      </c>
      <c r="AB10" s="45"/>
      <c r="AC10" s="42">
        <f t="shared" ref="AC10" si="9">AD10*H10</f>
        <v>0</v>
      </c>
      <c r="AD10" s="45"/>
      <c r="AE10" s="42">
        <f t="shared" ref="AE10" si="10">AF10*H10</f>
        <v>0</v>
      </c>
      <c r="AF10" s="45"/>
      <c r="AG10" s="42">
        <f t="shared" ref="AG10" si="11">AH10*3</f>
        <v>0</v>
      </c>
      <c r="AH10" s="42">
        <v>0</v>
      </c>
      <c r="AI10" s="48">
        <f t="shared" ref="AI10" si="12">H10*AJ10</f>
        <v>64113.589000000007</v>
      </c>
      <c r="AJ10" s="45">
        <v>163.43</v>
      </c>
      <c r="AK10" s="42">
        <f t="shared" ref="AK10" si="13">(O10+Q10+S10+U10+W10+Y10+AA10+AC10+AE10+AG10)*0.0214</f>
        <v>78828.681186199989</v>
      </c>
      <c r="AL10" s="49"/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Великие Луки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Великие Луки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Северная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18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Великие Луки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Великие Луки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Северная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18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Великие Луки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Великие Луки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Северная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18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Великие Луки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Великие Луки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Северная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18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2024-01-23T08:12:01Z</dcterms:modified>
</cp:coreProperties>
</file>