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алкино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<sst xmlns="http://schemas.openxmlformats.org/spreadsheetml/2006/main" count="237" uniqueCount="121">
  <si>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</si>
  <si>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</si>
  <si>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</si>
  <si>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</si>
  <si>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</si>
  <si>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</si>
  <si>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</si>
  <si>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</si>
  <si>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</si>
  <si>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</si>
  <si>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</si>
  <si>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</si>
  <si>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</si>
  <si>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</si>
  <si>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</si>
  <si>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</si>
  <si>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</si>
  <si>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</si>
  <si>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</si>
  <si>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</si>
  <si>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</si>
  <si>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</si>
  <si>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</si>
  <si>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</si>
  <si>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</si>
  <si>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</si>
  <si>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</si>
  <si>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</si>
  <si>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</si>
  <si>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</si>
  <si>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</si>
  <si>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</si>
  <si>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</si>
  <si>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</si>
  <si>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</si>
  <si>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</si>
  <si>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</si>
  <si>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</si>
  <si>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</si>
  <si>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</si>
  <si>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</si>
  <si>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</si>
  <si>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</si>
  <si>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</si>
  <si>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</si>
  <si>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</si>
  <si>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</si>
  <si>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</si>
  <si>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</si>
  <si>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</si>
  <si>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</si>
  <si>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</si>
  <si>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</si>
  <si>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</si>
  <si>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</si>
  <si>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</si>
  <si>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</si>
  <si>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</si>
  <si>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</si>
  <si>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</si>
  <si>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</si>
  <si>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</si>
  <si>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</si>
  <si>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</si>
  <si>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</si>
  <si>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</si>
  <si>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</si>
  <si>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</si>
  <si>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</si>
  <si>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</si>
  <si>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</si>
  <si>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</si>
  <si>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</si>
  <si>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</si>
  <si>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</si>
  <si>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</si>
  <si>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</si>
  <si>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</si>
  <si>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</si>
  <si>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</si>
  <si>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</si>
  <si>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</si>
  <si>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</si>
  <si>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</si>
  <si>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</si>
  <si>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</si>
  <si>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</si>
  <si>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</si>
  <si>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</si>
  <si>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</si>
  <si>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</si>
  <si>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</si>
  <si>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</si>
  <si>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</si>
  <si>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</si>
  <si>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</si>
  <si>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</si>
  <si>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</si>
  <si>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</si>
  <si>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</si>
  <si>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</si>
  <si>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</si>
  <si>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</si>
  <si>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</si>
  <si>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</si>
  <si>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</si>
  <si>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</si>
  <si>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</si>
  <si>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</si>
  <si>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</si>
  <si>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</si>
  <si>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</si>
  <si>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</si>
  <si>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</si>
  <si>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</si>
  <si>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</si>
  <si>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6</t>
  </si>
  <si>
    <t>п. Палкино</t>
  </si>
  <si>
    <t>Островская</t>
  </si>
  <si>
    <t>Палкинский район</t>
  </si>
  <si>
    <t>Разработка проектной документации на капитальный 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</si>
</sst>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B17" sqref="B17:G17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п. Палкино</v>
      </c>
      <c r="B4" s="51" t="s">
        <v>107</v>
      </c>
      <c r="C4" s="27" t="str">
        <f>'исходные данные'!C10</f>
        <v>Островская</v>
      </c>
      <c r="D4" s="36" t="s">
        <v>106</v>
      </c>
      <c r="E4" s="35" t="str">
        <f>'исходные данные'!D10</f>
        <v>6</v>
      </c>
    </row>
    <row r="5" spans="1:14" ht="21" customHeight="1" x14ac:dyDescent="0.2">
      <c r="A5" s="61" t="s">
        <v>113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114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10248572.394000001</v>
      </c>
      <c r="I8" s="56"/>
      <c r="J8" s="56"/>
      <c r="K8" s="56"/>
      <c r="L8" s="57"/>
      <c r="M8" s="69" t="s">
        <v>114</v>
      </c>
      <c r="N8" s="70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53" t="s">
        <v>114</v>
      </c>
      <c r="N9" s="54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114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114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114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114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114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114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114</v>
      </c>
      <c r="N16" s="54"/>
    </row>
    <row r="17" spans="1:14" ht="18.75" customHeight="1" x14ac:dyDescent="0.2">
      <c r="A17" s="29">
        <v>11</v>
      </c>
      <c r="B17" s="71" t="s">
        <v>120</v>
      </c>
      <c r="C17" s="72"/>
      <c r="D17" s="72"/>
      <c r="E17" s="72"/>
      <c r="F17" s="72"/>
      <c r="G17" s="72"/>
      <c r="H17" s="55">
        <f>'исходные данные'!AI10</f>
        <v>801084.83100000001</v>
      </c>
      <c r="I17" s="56"/>
      <c r="J17" s="56"/>
      <c r="K17" s="56"/>
      <c r="L17" s="57"/>
      <c r="M17" s="69" t="s">
        <v>114</v>
      </c>
      <c r="N17" s="70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219319.44923160001</v>
      </c>
      <c r="I18" s="56"/>
      <c r="J18" s="56"/>
      <c r="K18" s="56"/>
      <c r="L18" s="57"/>
      <c r="M18" s="69" t="s">
        <v>114</v>
      </c>
      <c r="N18" s="70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11268976.674231602</v>
      </c>
      <c r="I19" s="76"/>
      <c r="J19" s="76"/>
      <c r="K19" s="76"/>
      <c r="L19" s="76"/>
      <c r="M19" s="69"/>
      <c r="N19" s="70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3013746.07</v>
      </c>
      <c r="B23" s="82"/>
      <c r="C23" s="82"/>
      <c r="D23" s="82" t="s">
        <v>65</v>
      </c>
      <c r="E23" s="82"/>
      <c r="F23" s="82"/>
      <c r="G23" s="83">
        <f>'исходные данные'!AL10</f>
        <v>0</v>
      </c>
      <c r="H23" s="84"/>
      <c r="I23" s="80">
        <f>H19+(G23-A23)</f>
        <v>8255230.6042316016</v>
      </c>
      <c r="J23" s="80"/>
      <c r="K23" s="80"/>
    </row>
    <row r="24" spans="1:14" ht="11.25" customHeight="1" x14ac:dyDescent="0.2">
      <c r="A24" s="81">
        <f>SUM(A23:C23)</f>
        <v>3013746.07</v>
      </c>
      <c r="B24" s="81"/>
      <c r="C24" s="81"/>
      <c r="D24" s="79">
        <v>0</v>
      </c>
      <c r="E24" s="79"/>
      <c r="F24" s="79"/>
      <c r="G24" s="85">
        <f>G23</f>
        <v>0</v>
      </c>
      <c r="H24" s="86"/>
      <c r="I24" s="79">
        <f>I23</f>
        <v>8255230.6042316016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п. Палкино</v>
      </c>
      <c r="B38" s="51" t="s">
        <v>107</v>
      </c>
      <c r="C38" s="27" t="str">
        <f>C4</f>
        <v>Островская</v>
      </c>
      <c r="D38" s="36" t="s">
        <v>106</v>
      </c>
      <c r="E38" s="37" t="str">
        <f>E4</f>
        <v>6</v>
      </c>
    </row>
    <row r="39" spans="1:14" ht="21" customHeight="1" x14ac:dyDescent="0.2">
      <c r="A39" s="61" t="s">
        <v>113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114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10248572.394000001</v>
      </c>
      <c r="I42" s="56"/>
      <c r="J42" s="56"/>
      <c r="K42" s="56"/>
      <c r="L42" s="57"/>
      <c r="M42" s="88" t="s">
        <v>114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77" t="s">
        <v>114</v>
      </c>
      <c r="N43" s="78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114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114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114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114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114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114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114</v>
      </c>
      <c r="N50" s="78"/>
    </row>
    <row r="51" spans="1:14" ht="18.75" customHeight="1" x14ac:dyDescent="0.2">
      <c r="A51" s="34">
        <v>11</v>
      </c>
      <c r="B51" s="71" t="s">
        <v>120</v>
      </c>
      <c r="C51" s="72"/>
      <c r="D51" s="72"/>
      <c r="E51" s="72"/>
      <c r="F51" s="72"/>
      <c r="G51" s="72"/>
      <c r="H51" s="55">
        <f t="shared" si="0"/>
        <v>801084.83100000001</v>
      </c>
      <c r="I51" s="56"/>
      <c r="J51" s="56"/>
      <c r="K51" s="56"/>
      <c r="L51" s="57"/>
      <c r="M51" s="88" t="s">
        <v>114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219319.44923160001</v>
      </c>
      <c r="I52" s="56"/>
      <c r="J52" s="56"/>
      <c r="K52" s="56"/>
      <c r="L52" s="57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11268976.674231602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3013746.07</v>
      </c>
      <c r="B57" s="82"/>
      <c r="C57" s="82"/>
      <c r="D57" s="82" t="s">
        <v>65</v>
      </c>
      <c r="E57" s="82"/>
      <c r="F57" s="82"/>
      <c r="G57" s="83">
        <f>G23</f>
        <v>0</v>
      </c>
      <c r="H57" s="84"/>
      <c r="I57" s="80">
        <f>I23</f>
        <v>8255230.6042316016</v>
      </c>
      <c r="J57" s="80"/>
      <c r="K57" s="80"/>
    </row>
    <row r="58" spans="1:14" ht="15.75" customHeight="1" x14ac:dyDescent="0.2">
      <c r="A58" s="81">
        <f>SUM(A57:C57)</f>
        <v>3013746.07</v>
      </c>
      <c r="B58" s="81"/>
      <c r="C58" s="81"/>
      <c r="D58" s="79">
        <v>0</v>
      </c>
      <c r="E58" s="79"/>
      <c r="F58" s="79"/>
      <c r="G58" s="85">
        <f>G57</f>
        <v>0</v>
      </c>
      <c r="H58" s="86"/>
      <c r="I58" s="79">
        <f>I57</f>
        <v>8255230.6042316016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Палкинский район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п. Палкино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Островская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6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50" customFormat="1" ht="21" x14ac:dyDescent="0.25">
      <c r="A10" s="38">
        <v>1</v>
      </c>
      <c r="B10" s="39" t="s">
        <v>117</v>
      </c>
      <c r="C10" s="40" t="s">
        <v>118</v>
      </c>
      <c r="D10" s="41" t="s">
        <v>116</v>
      </c>
      <c r="E10" s="42">
        <v>3013746.07</v>
      </c>
      <c r="F10" s="43" t="s">
        <v>119</v>
      </c>
      <c r="G10" s="38">
        <v>1981</v>
      </c>
      <c r="H10" s="38">
        <v>4901.7</v>
      </c>
      <c r="I10" s="38">
        <v>4486.5</v>
      </c>
      <c r="J10" s="42">
        <f>O10+Q10+S10+U10+W10+Y10+AA10+AC10+AE10+AG10+AI10+AK10</f>
        <v>11268976.674231602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10248572.394000001</v>
      </c>
      <c r="R10" s="45">
        <v>2090.8200000000002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>
        <v>0</v>
      </c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801084.83100000001</v>
      </c>
      <c r="AJ10" s="45">
        <v>163.43</v>
      </c>
      <c r="AK10" s="42">
        <f t="shared" ref="AK10" si="10">(O10+Q10+S10+U10+W10+Y10+AA10+AC10+AE10+AG10)*0.0214</f>
        <v>219319.44923160001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Палкинский район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п. Палкино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Островская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6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Палкинский район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п. Палкино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Островская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6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Палкинский район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п. Палкино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Островская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6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Палкинский район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п. Палкино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Островская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6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2024-01-23T08:16:55Z</dcterms:modified>
</cp:coreProperties>
</file>